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dravotechnika" sheetId="3" r:id="rId3"/>
    <sheet name="03 - Vytápění" sheetId="4" r:id="rId4"/>
    <sheet name="04 - Silnoproud" sheetId="5" r:id="rId5"/>
    <sheet name="05 - Vzduchotechnika" sheetId="6" r:id="rId6"/>
    <sheet name="06 - Vedlejší rozpočtové 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'01 - Stavební část'!$C$130:$K$404</definedName>
    <definedName name="_xlnm.Print_Area" localSheetId="1">'01 - Stavební část'!$C$4:$J$39,'01 - Stavební část'!$C$50:$J$76,'01 - Stavební část'!$C$82:$J$112,'01 - Stavební část'!$C$118:$J$404</definedName>
    <definedName name="_xlnm.Print_Titles" localSheetId="1">'01 - Stavební část'!$130:$130</definedName>
    <definedName name="_xlnm._FilterDatabase" localSheetId="2" hidden="1">'02 - Zdravotechnika'!$C$129:$K$389</definedName>
    <definedName name="_xlnm.Print_Area" localSheetId="2">'02 - Zdravotechnika'!$C$4:$J$39,'02 - Zdravotechnika'!$C$50:$J$76,'02 - Zdravotechnika'!$C$82:$J$111,'02 - Zdravotechnika'!$C$117:$J$389</definedName>
    <definedName name="_xlnm.Print_Titles" localSheetId="2">'02 - Zdravotechnika'!$129:$129</definedName>
    <definedName name="_xlnm._FilterDatabase" localSheetId="3" hidden="1">'03 - Vytápění'!$C$121:$K$164</definedName>
    <definedName name="_xlnm.Print_Area" localSheetId="3">'03 - Vytápění'!$C$4:$J$39,'03 - Vytápění'!$C$50:$J$76,'03 - Vytápění'!$C$82:$J$103,'03 - Vytápění'!$C$109:$J$164</definedName>
    <definedName name="_xlnm.Print_Titles" localSheetId="3">'03 - Vytápění'!$121:$121</definedName>
    <definedName name="_xlnm._FilterDatabase" localSheetId="4" hidden="1">'04 - Silnoproud'!$C$119:$K$235</definedName>
    <definedName name="_xlnm.Print_Area" localSheetId="4">'04 - Silnoproud'!$C$4:$J$39,'04 - Silnoproud'!$C$50:$J$76,'04 - Silnoproud'!$C$82:$J$101,'04 - Silnoproud'!$C$107:$J$235</definedName>
    <definedName name="_xlnm.Print_Titles" localSheetId="4">'04 - Silnoproud'!$119:$119</definedName>
    <definedName name="_xlnm._FilterDatabase" localSheetId="5" hidden="1">'05 - Vzduchotechnika'!$C$121:$K$204</definedName>
    <definedName name="_xlnm.Print_Area" localSheetId="5">'05 - Vzduchotechnika'!$C$4:$J$39,'05 - Vzduchotechnika'!$C$50:$J$76,'05 - Vzduchotechnika'!$C$82:$J$103,'05 - Vzduchotechnika'!$C$109:$J$204</definedName>
    <definedName name="_xlnm.Print_Titles" localSheetId="5">'05 - Vzduchotechnika'!$121:$121</definedName>
    <definedName name="_xlnm._FilterDatabase" localSheetId="6" hidden="1">'06 - Vedlejší rozpočtové ...'!$C$119:$K$128</definedName>
    <definedName name="_xlnm.Print_Area" localSheetId="6">'06 - Vedlejší rozpočtové ...'!$C$4:$J$39,'06 - Vedlejší rozpočtové ...'!$C$50:$J$76,'06 - Vedlejší rozpočtové ...'!$C$82:$J$101,'06 - Vedlejší rozpočtové ...'!$C$107:$J$128</definedName>
    <definedName name="_xlnm.Print_Titles" localSheetId="6">'06 - Vedlejší rozpočtové ...'!$119:$119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T124"/>
  <c r="R125"/>
  <c r="R124"/>
  <c r="P125"/>
  <c r="P124"/>
  <c r="BI123"/>
  <c r="BH123"/>
  <c r="BG123"/>
  <c r="BF123"/>
  <c r="T123"/>
  <c r="T122"/>
  <c r="R123"/>
  <c r="R122"/>
  <c r="P123"/>
  <c r="P122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6" r="J37"/>
  <c r="J36"/>
  <c i="1" r="AY99"/>
  <c i="6" r="J35"/>
  <c i="1" r="AX99"/>
  <c i="6"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5" r="J37"/>
  <c r="J36"/>
  <c i="1" r="AY98"/>
  <c i="5" r="J35"/>
  <c i="1" r="AX98"/>
  <c i="5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4" r="J37"/>
  <c r="J36"/>
  <c i="1" r="AY97"/>
  <c i="4" r="J35"/>
  <c i="1" r="AX97"/>
  <c i="4"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3" r="J37"/>
  <c r="J36"/>
  <c i="1" r="AY96"/>
  <c i="3" r="J35"/>
  <c i="1" r="AX96"/>
  <c i="3"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T224"/>
  <c r="R225"/>
  <c r="R224"/>
  <c r="P225"/>
  <c r="P224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2" r="J37"/>
  <c r="J36"/>
  <c i="1" r="AY95"/>
  <c i="2" r="J35"/>
  <c i="1" r="AX95"/>
  <c i="2"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121"/>
  <c i="1" r="L90"/>
  <c r="AM90"/>
  <c r="AM89"/>
  <c r="L89"/>
  <c r="AM87"/>
  <c r="L87"/>
  <c r="L85"/>
  <c r="L84"/>
  <c i="2" r="BK179"/>
  <c r="BK173"/>
  <c r="BK160"/>
  <c r="J154"/>
  <c r="BK150"/>
  <c r="BK145"/>
  <c r="J138"/>
  <c r="BK135"/>
  <c r="J134"/>
  <c r="J403"/>
  <c r="J391"/>
  <c r="J385"/>
  <c r="J372"/>
  <c r="J370"/>
  <c r="J364"/>
  <c r="BK360"/>
  <c r="J356"/>
  <c r="J346"/>
  <c r="BK343"/>
  <c r="J339"/>
  <c r="J332"/>
  <c r="J325"/>
  <c r="J318"/>
  <c r="J314"/>
  <c r="J306"/>
  <c r="J303"/>
  <c r="J298"/>
  <c r="BK292"/>
  <c r="BK290"/>
  <c r="J282"/>
  <c r="BK276"/>
  <c r="J274"/>
  <c r="BK272"/>
  <c r="J270"/>
  <c r="J266"/>
  <c r="BK258"/>
  <c r="BK253"/>
  <c r="BK244"/>
  <c r="J237"/>
  <c r="J233"/>
  <c r="BK232"/>
  <c r="BK218"/>
  <c r="BK214"/>
  <c r="J210"/>
  <c r="J187"/>
  <c r="BK184"/>
  <c r="BK177"/>
  <c r="J173"/>
  <c r="J160"/>
  <c r="BK154"/>
  <c r="J150"/>
  <c r="J145"/>
  <c r="BK138"/>
  <c r="J135"/>
  <c i="1" r="AS94"/>
  <c i="3" r="J383"/>
  <c r="J380"/>
  <c r="J378"/>
  <c r="BK376"/>
  <c r="BK374"/>
  <c r="J370"/>
  <c r="BK368"/>
  <c r="BK366"/>
  <c r="BK364"/>
  <c r="J361"/>
  <c r="BK355"/>
  <c r="J350"/>
  <c r="BK342"/>
  <c r="J338"/>
  <c r="J329"/>
  <c r="BK327"/>
  <c r="BK323"/>
  <c r="BK321"/>
  <c r="BK319"/>
  <c r="BK318"/>
  <c r="J315"/>
  <c r="BK312"/>
  <c r="BK310"/>
  <c r="J308"/>
  <c r="J307"/>
  <c r="J302"/>
  <c r="BK299"/>
  <c r="BK295"/>
  <c r="J291"/>
  <c r="BK289"/>
  <c r="J281"/>
  <c r="J269"/>
  <c r="BK265"/>
  <c r="BK263"/>
  <c r="J261"/>
  <c r="J257"/>
  <c r="J254"/>
  <c r="J252"/>
  <c r="BK246"/>
  <c r="BK242"/>
  <c r="BK240"/>
  <c r="BK233"/>
  <c r="J231"/>
  <c r="J225"/>
  <c r="BK221"/>
  <c r="BK217"/>
  <c r="J210"/>
  <c r="BK207"/>
  <c r="J204"/>
  <c r="BK202"/>
  <c r="BK187"/>
  <c r="BK183"/>
  <c r="J182"/>
  <c r="BK178"/>
  <c r="J177"/>
  <c r="BK175"/>
  <c r="BK173"/>
  <c r="J171"/>
  <c r="BK169"/>
  <c r="J167"/>
  <c r="BK165"/>
  <c r="J163"/>
  <c r="BK157"/>
  <c r="BK150"/>
  <c r="J144"/>
  <c r="BK137"/>
  <c r="J389"/>
  <c r="J374"/>
  <c r="J372"/>
  <c r="J369"/>
  <c r="BK367"/>
  <c r="J365"/>
  <c r="BK363"/>
  <c r="J362"/>
  <c r="J360"/>
  <c r="J351"/>
  <c r="J342"/>
  <c r="BK338"/>
  <c r="BK329"/>
  <c r="J325"/>
  <c r="J323"/>
  <c r="J321"/>
  <c r="J318"/>
  <c r="BK315"/>
  <c r="BK314"/>
  <c r="J311"/>
  <c r="J309"/>
  <c r="J306"/>
  <c r="BK300"/>
  <c r="J298"/>
  <c r="J292"/>
  <c r="BK291"/>
  <c r="J285"/>
  <c r="J277"/>
  <c r="BK269"/>
  <c r="J265"/>
  <c r="J263"/>
  <c r="BK261"/>
  <c r="BK258"/>
  <c r="J253"/>
  <c r="BK249"/>
  <c r="J242"/>
  <c r="J240"/>
  <c r="J239"/>
  <c r="J233"/>
  <c r="J228"/>
  <c r="J221"/>
  <c r="J217"/>
  <c r="J213"/>
  <c r="BK208"/>
  <c r="BK204"/>
  <c r="J202"/>
  <c r="J187"/>
  <c r="BK179"/>
  <c r="J176"/>
  <c r="J174"/>
  <c r="J173"/>
  <c r="BK171"/>
  <c r="J169"/>
  <c r="BK166"/>
  <c r="J164"/>
  <c r="BK159"/>
  <c r="J157"/>
  <c r="J150"/>
  <c r="BK144"/>
  <c r="J136"/>
  <c i="4" r="J164"/>
  <c r="BK161"/>
  <c r="J159"/>
  <c r="BK157"/>
  <c r="J155"/>
  <c r="J154"/>
  <c r="J153"/>
  <c r="J151"/>
  <c r="BK149"/>
  <c r="BK147"/>
  <c r="BK145"/>
  <c r="J142"/>
  <c r="J140"/>
  <c r="J138"/>
  <c r="J136"/>
  <c r="J134"/>
  <c r="J133"/>
  <c r="BK130"/>
  <c r="BK129"/>
  <c r="J127"/>
  <c r="J124"/>
  <c r="J163"/>
  <c r="J160"/>
  <c r="BK158"/>
  <c r="J152"/>
  <c r="J149"/>
  <c r="J147"/>
  <c r="J145"/>
  <c r="BK142"/>
  <c r="BK140"/>
  <c r="BK138"/>
  <c r="BK135"/>
  <c r="BK134"/>
  <c r="BK127"/>
  <c r="BK124"/>
  <c i="5" r="J234"/>
  <c r="J231"/>
  <c r="J229"/>
  <c r="BK227"/>
  <c r="J224"/>
  <c r="J222"/>
  <c r="BK220"/>
  <c r="J218"/>
  <c r="BK216"/>
  <c r="BK213"/>
  <c r="J211"/>
  <c r="J210"/>
  <c r="BK208"/>
  <c r="J206"/>
  <c r="BK204"/>
  <c r="J202"/>
  <c r="J199"/>
  <c r="J197"/>
  <c r="BK193"/>
  <c r="BK192"/>
  <c r="BK191"/>
  <c r="J190"/>
  <c r="J189"/>
  <c r="BK188"/>
  <c r="BK187"/>
  <c r="BK186"/>
  <c r="J185"/>
  <c r="J184"/>
  <c r="J183"/>
  <c r="BK182"/>
  <c r="BK181"/>
  <c r="BK180"/>
  <c r="J179"/>
  <c r="BK178"/>
  <c r="BK177"/>
  <c r="BK176"/>
  <c r="BK175"/>
  <c r="BK174"/>
  <c r="BK172"/>
  <c r="BK168"/>
  <c r="BK166"/>
  <c r="J165"/>
  <c r="J164"/>
  <c r="J162"/>
  <c r="J161"/>
  <c r="BK158"/>
  <c r="BK156"/>
  <c r="J154"/>
  <c r="BK152"/>
  <c r="BK150"/>
  <c r="J148"/>
  <c r="J146"/>
  <c r="J143"/>
  <c r="J142"/>
  <c r="J140"/>
  <c r="BK138"/>
  <c r="J136"/>
  <c r="BK134"/>
  <c r="J132"/>
  <c r="J129"/>
  <c r="BK128"/>
  <c r="J126"/>
  <c r="BK124"/>
  <c r="J235"/>
  <c r="BK233"/>
  <c r="BK229"/>
  <c r="J228"/>
  <c r="BK226"/>
  <c r="J223"/>
  <c r="BK221"/>
  <c r="BK219"/>
  <c r="J217"/>
  <c r="BK214"/>
  <c r="J213"/>
  <c r="BK211"/>
  <c r="J209"/>
  <c r="J207"/>
  <c r="BK205"/>
  <c r="BK202"/>
  <c r="J200"/>
  <c r="BK198"/>
  <c r="BK196"/>
  <c r="BK195"/>
  <c r="BK194"/>
  <c r="J192"/>
  <c r="BK190"/>
  <c r="J188"/>
  <c r="J186"/>
  <c r="BK184"/>
  <c r="J182"/>
  <c r="J180"/>
  <c r="J178"/>
  <c r="J176"/>
  <c r="J174"/>
  <c r="J172"/>
  <c r="J170"/>
  <c r="J168"/>
  <c r="J166"/>
  <c r="J163"/>
  <c r="BK160"/>
  <c r="J158"/>
  <c r="J156"/>
  <c r="BK154"/>
  <c r="J152"/>
  <c r="J149"/>
  <c r="J147"/>
  <c r="J145"/>
  <c r="BK143"/>
  <c r="BK141"/>
  <c r="BK139"/>
  <c r="J137"/>
  <c r="BK135"/>
  <c r="BK133"/>
  <c r="J131"/>
  <c r="BK129"/>
  <c r="BK127"/>
  <c r="J124"/>
  <c i="6" r="BK204"/>
  <c r="J204"/>
  <c r="BK203"/>
  <c r="BK202"/>
  <c r="BK201"/>
  <c r="BK200"/>
  <c r="J198"/>
  <c r="J196"/>
  <c r="BK193"/>
  <c r="J192"/>
  <c r="J187"/>
  <c r="J185"/>
  <c r="J183"/>
  <c r="J181"/>
  <c r="J178"/>
  <c r="J176"/>
  <c r="BK175"/>
  <c r="BK172"/>
  <c r="J170"/>
  <c r="BK168"/>
  <c r="BK166"/>
  <c r="BK164"/>
  <c r="BK162"/>
  <c r="J160"/>
  <c r="BK157"/>
  <c r="BK155"/>
  <c r="BK153"/>
  <c r="J151"/>
  <c r="BK149"/>
  <c r="BK147"/>
  <c r="J145"/>
  <c r="BK143"/>
  <c r="BK141"/>
  <c r="BK138"/>
  <c r="BK134"/>
  <c r="BK132"/>
  <c r="J131"/>
  <c r="J129"/>
  <c r="BK127"/>
  <c r="J125"/>
  <c r="BK199"/>
  <c r="BK197"/>
  <c r="BK195"/>
  <c r="J193"/>
  <c r="BK191"/>
  <c r="BK190"/>
  <c r="J188"/>
  <c r="J186"/>
  <c r="BK184"/>
  <c r="BK182"/>
  <c r="J180"/>
  <c r="BK178"/>
  <c r="BK176"/>
  <c r="BK173"/>
  <c r="BK171"/>
  <c r="J169"/>
  <c r="J167"/>
  <c r="BK165"/>
  <c r="BK163"/>
  <c r="BK160"/>
  <c r="J157"/>
  <c r="J155"/>
  <c r="J153"/>
  <c r="BK151"/>
  <c r="J149"/>
  <c r="J147"/>
  <c r="BK145"/>
  <c r="J142"/>
  <c r="J139"/>
  <c r="J137"/>
  <c r="J136"/>
  <c r="J134"/>
  <c r="BK131"/>
  <c r="BK129"/>
  <c i="2" r="J399"/>
  <c r="BK395"/>
  <c r="BK391"/>
  <c r="BK387"/>
  <c r="BK385"/>
  <c r="BK374"/>
  <c r="BK372"/>
  <c r="BK371"/>
  <c r="BK370"/>
  <c r="J366"/>
  <c r="BK364"/>
  <c r="J362"/>
  <c r="J360"/>
  <c r="BK358"/>
  <c r="BK356"/>
  <c r="BK348"/>
  <c r="BK346"/>
  <c r="J345"/>
  <c r="J343"/>
  <c r="BK341"/>
  <c r="BK339"/>
  <c r="BK337"/>
  <c r="BK335"/>
  <c r="J335"/>
  <c r="BK332"/>
  <c r="BK328"/>
  <c r="BK325"/>
  <c r="J323"/>
  <c r="BK318"/>
  <c r="BK316"/>
  <c r="BK314"/>
  <c r="J310"/>
  <c r="BK306"/>
  <c r="J304"/>
  <c r="BK303"/>
  <c r="J301"/>
  <c r="BK298"/>
  <c r="BK294"/>
  <c r="J292"/>
  <c r="J290"/>
  <c r="BK288"/>
  <c r="J284"/>
  <c r="BK282"/>
  <c r="J281"/>
  <c r="J276"/>
  <c r="J275"/>
  <c r="BK274"/>
  <c r="J273"/>
  <c r="J272"/>
  <c r="BK271"/>
  <c r="BK270"/>
  <c r="J268"/>
  <c r="BK266"/>
  <c r="BK262"/>
  <c r="J258"/>
  <c r="BK256"/>
  <c r="J253"/>
  <c r="BK250"/>
  <c r="J246"/>
  <c r="J244"/>
  <c r="BK240"/>
  <c r="BK237"/>
  <c r="J235"/>
  <c r="BK233"/>
  <c r="J232"/>
  <c r="J231"/>
  <c r="J220"/>
  <c r="J218"/>
  <c r="BK216"/>
  <c r="J214"/>
  <c r="J212"/>
  <c r="BK210"/>
  <c r="J208"/>
  <c r="BK206"/>
  <c r="J206"/>
  <c r="BK202"/>
  <c r="J202"/>
  <c r="BK198"/>
  <c r="J198"/>
  <c r="BK196"/>
  <c r="J196"/>
  <c r="BK194"/>
  <c r="J194"/>
  <c r="BK187"/>
  <c r="J186"/>
  <c r="J184"/>
  <c r="J177"/>
  <c r="BK175"/>
  <c r="BK172"/>
  <c r="J156"/>
  <c r="BK152"/>
  <c r="BK147"/>
  <c r="J143"/>
  <c r="BK136"/>
  <c r="BK403"/>
  <c r="BK399"/>
  <c r="J395"/>
  <c r="J387"/>
  <c r="J374"/>
  <c r="J371"/>
  <c r="BK366"/>
  <c r="BK362"/>
  <c r="J358"/>
  <c r="J348"/>
  <c r="BK345"/>
  <c r="J341"/>
  <c r="J337"/>
  <c r="J328"/>
  <c r="BK323"/>
  <c r="J316"/>
  <c r="BK310"/>
  <c r="BK304"/>
  <c r="BK301"/>
  <c r="J294"/>
  <c r="J288"/>
  <c r="BK284"/>
  <c r="BK281"/>
  <c r="BK275"/>
  <c r="BK273"/>
  <c r="J271"/>
  <c r="BK268"/>
  <c r="J262"/>
  <c r="J256"/>
  <c r="J250"/>
  <c r="BK246"/>
  <c r="J240"/>
  <c r="BK235"/>
  <c r="BK231"/>
  <c r="BK220"/>
  <c r="J216"/>
  <c r="BK212"/>
  <c r="BK208"/>
  <c r="BK186"/>
  <c r="J179"/>
  <c r="J175"/>
  <c r="J172"/>
  <c r="BK156"/>
  <c r="J152"/>
  <c r="J147"/>
  <c r="BK143"/>
  <c r="J136"/>
  <c r="BK134"/>
  <c i="3" r="BK389"/>
  <c r="BK388"/>
  <c r="J387"/>
  <c r="J385"/>
  <c r="J384"/>
  <c r="BK381"/>
  <c r="J379"/>
  <c r="BK377"/>
  <c r="J375"/>
  <c r="BK373"/>
  <c r="BK372"/>
  <c r="BK369"/>
  <c r="J367"/>
  <c r="BK365"/>
  <c r="BK362"/>
  <c r="BK360"/>
  <c r="BK351"/>
  <c r="BK346"/>
  <c r="BK330"/>
  <c r="BK328"/>
  <c r="BK325"/>
  <c r="BK324"/>
  <c r="J322"/>
  <c r="J320"/>
  <c r="J319"/>
  <c r="BK317"/>
  <c r="J314"/>
  <c r="BK311"/>
  <c r="BK309"/>
  <c r="BK307"/>
  <c r="BK306"/>
  <c r="J300"/>
  <c r="BK298"/>
  <c r="BK292"/>
  <c r="BK290"/>
  <c r="BK285"/>
  <c r="BK277"/>
  <c r="J273"/>
  <c r="J266"/>
  <c r="BK264"/>
  <c r="BK262"/>
  <c r="J260"/>
  <c r="J258"/>
  <c r="BK254"/>
  <c r="BK253"/>
  <c r="J249"/>
  <c r="BK245"/>
  <c r="BK241"/>
  <c r="BK239"/>
  <c r="BK236"/>
  <c r="BK232"/>
  <c r="BK228"/>
  <c r="BK218"/>
  <c r="BK216"/>
  <c r="BK213"/>
  <c r="J208"/>
  <c r="J203"/>
  <c r="BK188"/>
  <c r="BK184"/>
  <c r="BK182"/>
  <c r="J179"/>
  <c r="BK177"/>
  <c r="BK176"/>
  <c r="BK174"/>
  <c r="J172"/>
  <c r="BK170"/>
  <c r="J168"/>
  <c r="J166"/>
  <c r="BK164"/>
  <c r="J159"/>
  <c r="BK153"/>
  <c r="BK147"/>
  <c r="J143"/>
  <c r="BK136"/>
  <c r="J133"/>
  <c r="J388"/>
  <c r="BK387"/>
  <c r="BK385"/>
  <c r="BK384"/>
  <c r="BK383"/>
  <c r="J381"/>
  <c r="BK380"/>
  <c r="BK379"/>
  <c r="BK378"/>
  <c r="J377"/>
  <c r="J376"/>
  <c r="BK375"/>
  <c r="J373"/>
  <c r="BK370"/>
  <c r="J368"/>
  <c r="J366"/>
  <c r="J364"/>
  <c r="J363"/>
  <c r="BK361"/>
  <c r="J355"/>
  <c r="BK350"/>
  <c r="J346"/>
  <c r="J330"/>
  <c r="J328"/>
  <c r="J327"/>
  <c r="J324"/>
  <c r="BK322"/>
  <c r="BK320"/>
  <c r="J317"/>
  <c r="J312"/>
  <c r="J310"/>
  <c r="BK308"/>
  <c r="BK302"/>
  <c r="J299"/>
  <c r="J295"/>
  <c r="J290"/>
  <c r="J289"/>
  <c r="BK281"/>
  <c r="BK273"/>
  <c r="BK266"/>
  <c r="J264"/>
  <c r="J262"/>
  <c r="BK260"/>
  <c r="BK257"/>
  <c r="BK252"/>
  <c r="J246"/>
  <c r="J245"/>
  <c r="J241"/>
  <c r="J236"/>
  <c r="J232"/>
  <c r="BK231"/>
  <c r="BK225"/>
  <c r="J218"/>
  <c r="J216"/>
  <c r="BK210"/>
  <c r="J207"/>
  <c r="BK203"/>
  <c r="J188"/>
  <c r="J184"/>
  <c r="J183"/>
  <c r="J178"/>
  <c r="J175"/>
  <c r="BK172"/>
  <c r="J170"/>
  <c r="BK168"/>
  <c r="BK167"/>
  <c r="J165"/>
  <c r="BK163"/>
  <c r="J153"/>
  <c r="J147"/>
  <c r="BK143"/>
  <c r="J137"/>
  <c r="BK133"/>
  <c i="4" r="BK163"/>
  <c r="BK160"/>
  <c r="J158"/>
  <c r="BK155"/>
  <c r="BK154"/>
  <c r="BK153"/>
  <c r="BK152"/>
  <c r="BK150"/>
  <c r="J148"/>
  <c r="J146"/>
  <c r="J144"/>
  <c r="BK141"/>
  <c r="J139"/>
  <c r="J137"/>
  <c r="J135"/>
  <c r="BK133"/>
  <c r="BK131"/>
  <c r="J131"/>
  <c r="J130"/>
  <c r="J129"/>
  <c r="BK128"/>
  <c r="J126"/>
  <c r="BK164"/>
  <c r="J161"/>
  <c r="BK159"/>
  <c r="J157"/>
  <c r="BK151"/>
  <c r="J150"/>
  <c r="BK148"/>
  <c r="BK146"/>
  <c r="BK144"/>
  <c r="J141"/>
  <c r="BK139"/>
  <c r="BK137"/>
  <c r="BK136"/>
  <c r="J128"/>
  <c r="BK126"/>
  <c i="5" r="BK235"/>
  <c r="J233"/>
  <c r="BK230"/>
  <c r="BK228"/>
  <c r="J226"/>
  <c r="BK223"/>
  <c r="J221"/>
  <c r="J219"/>
  <c r="BK217"/>
  <c r="BK215"/>
  <c r="J214"/>
  <c r="BK212"/>
  <c r="BK209"/>
  <c r="BK207"/>
  <c r="J205"/>
  <c r="BK203"/>
  <c r="BK201"/>
  <c r="BK200"/>
  <c r="J198"/>
  <c r="J194"/>
  <c r="J173"/>
  <c r="J171"/>
  <c r="BK170"/>
  <c r="J169"/>
  <c r="BK167"/>
  <c r="BK164"/>
  <c r="BK163"/>
  <c r="BK161"/>
  <c r="J160"/>
  <c r="BK159"/>
  <c r="J157"/>
  <c r="BK155"/>
  <c r="BK153"/>
  <c r="BK151"/>
  <c r="BK149"/>
  <c r="BK147"/>
  <c r="BK145"/>
  <c r="J144"/>
  <c r="J141"/>
  <c r="J139"/>
  <c r="BK137"/>
  <c r="J135"/>
  <c r="J133"/>
  <c r="BK131"/>
  <c r="J130"/>
  <c r="J127"/>
  <c r="BK125"/>
  <c r="J123"/>
  <c r="BK234"/>
  <c r="BK231"/>
  <c r="J230"/>
  <c r="J227"/>
  <c r="BK224"/>
  <c r="BK222"/>
  <c r="J220"/>
  <c r="BK218"/>
  <c r="J216"/>
  <c r="J215"/>
  <c r="J212"/>
  <c r="BK210"/>
  <c r="J208"/>
  <c r="BK206"/>
  <c r="J204"/>
  <c r="J203"/>
  <c r="J201"/>
  <c r="BK199"/>
  <c r="BK197"/>
  <c r="J196"/>
  <c r="J195"/>
  <c r="J193"/>
  <c r="J191"/>
  <c r="BK189"/>
  <c r="J187"/>
  <c r="BK185"/>
  <c r="BK183"/>
  <c r="J181"/>
  <c r="BK179"/>
  <c r="J177"/>
  <c r="J175"/>
  <c r="BK173"/>
  <c r="BK171"/>
  <c r="BK169"/>
  <c r="J167"/>
  <c r="BK165"/>
  <c r="BK162"/>
  <c r="J159"/>
  <c r="BK157"/>
  <c r="J155"/>
  <c r="J153"/>
  <c r="J151"/>
  <c r="J150"/>
  <c r="BK148"/>
  <c r="BK146"/>
  <c r="BK144"/>
  <c r="BK142"/>
  <c r="BK140"/>
  <c r="J138"/>
  <c r="BK136"/>
  <c r="J134"/>
  <c r="BK132"/>
  <c r="BK130"/>
  <c r="J128"/>
  <c r="BK126"/>
  <c r="J125"/>
  <c r="BK123"/>
  <c i="6" r="J203"/>
  <c r="J202"/>
  <c r="J201"/>
  <c r="J199"/>
  <c r="J197"/>
  <c r="J195"/>
  <c r="J194"/>
  <c r="BK188"/>
  <c r="BK186"/>
  <c r="J184"/>
  <c r="J182"/>
  <c r="BK180"/>
  <c r="BK179"/>
  <c r="BK177"/>
  <c r="J173"/>
  <c r="J171"/>
  <c r="BK169"/>
  <c r="BK167"/>
  <c r="J165"/>
  <c r="J163"/>
  <c r="BK161"/>
  <c r="J158"/>
  <c r="J156"/>
  <c r="J154"/>
  <c r="J152"/>
  <c r="BK150"/>
  <c r="BK148"/>
  <c r="J146"/>
  <c r="J144"/>
  <c r="BK142"/>
  <c r="BK139"/>
  <c r="BK137"/>
  <c r="BK135"/>
  <c r="J133"/>
  <c r="J132"/>
  <c r="BK130"/>
  <c r="BK128"/>
  <c r="BK126"/>
  <c r="J200"/>
  <c r="BK198"/>
  <c r="BK196"/>
  <c r="BK194"/>
  <c r="BK192"/>
  <c r="J191"/>
  <c r="J190"/>
  <c r="BK187"/>
  <c r="BK185"/>
  <c r="BK183"/>
  <c r="BK181"/>
  <c r="J179"/>
  <c r="J177"/>
  <c r="J175"/>
  <c r="J172"/>
  <c r="BK170"/>
  <c r="J168"/>
  <c r="J166"/>
  <c r="J164"/>
  <c r="J162"/>
  <c r="J161"/>
  <c r="BK158"/>
  <c r="BK156"/>
  <c r="BK154"/>
  <c r="BK152"/>
  <c r="J150"/>
  <c r="J148"/>
  <c r="BK146"/>
  <c r="BK144"/>
  <c r="J143"/>
  <c r="J141"/>
  <c r="J138"/>
  <c r="BK136"/>
  <c r="J135"/>
  <c r="BK133"/>
  <c r="J130"/>
  <c r="J128"/>
  <c r="J127"/>
  <c r="J126"/>
  <c r="BK125"/>
  <c i="7" r="BK128"/>
  <c r="BK127"/>
  <c r="J125"/>
  <c r="J123"/>
  <c r="J128"/>
  <c r="J127"/>
  <c r="BK125"/>
  <c r="BK123"/>
  <c i="2" l="1" r="P133"/>
  <c r="T133"/>
  <c r="P149"/>
  <c r="T149"/>
  <c r="P183"/>
  <c r="T183"/>
  <c r="P230"/>
  <c r="T230"/>
  <c r="BK239"/>
  <c r="J239"/>
  <c r="J104"/>
  <c r="R239"/>
  <c r="BK257"/>
  <c r="J257"/>
  <c r="J105"/>
  <c r="R257"/>
  <c r="BK269"/>
  <c r="J269"/>
  <c r="J106"/>
  <c r="R269"/>
  <c r="BK283"/>
  <c r="J283"/>
  <c r="J107"/>
  <c r="R283"/>
  <c r="BK305"/>
  <c r="J305"/>
  <c r="J108"/>
  <c r="R305"/>
  <c r="BK344"/>
  <c r="J344"/>
  <c r="J109"/>
  <c r="R344"/>
  <c r="BK365"/>
  <c r="J365"/>
  <c r="J110"/>
  <c r="R365"/>
  <c r="BK386"/>
  <c r="J386"/>
  <c r="J111"/>
  <c r="R386"/>
  <c i="3" r="P132"/>
  <c r="T132"/>
  <c r="BK162"/>
  <c r="J162"/>
  <c r="J101"/>
  <c r="R162"/>
  <c r="BK209"/>
  <c r="J209"/>
  <c r="J102"/>
  <c r="T209"/>
  <c r="BK227"/>
  <c r="J227"/>
  <c r="J105"/>
  <c r="R227"/>
  <c r="BK259"/>
  <c r="J259"/>
  <c r="J106"/>
  <c r="R259"/>
  <c r="BK301"/>
  <c r="J301"/>
  <c r="J107"/>
  <c r="R301"/>
  <c r="BK359"/>
  <c r="J359"/>
  <c r="J108"/>
  <c r="R359"/>
  <c r="P382"/>
  <c r="T382"/>
  <c r="P386"/>
  <c r="R386"/>
  <c i="4" r="BK125"/>
  <c r="J125"/>
  <c r="J98"/>
  <c r="P125"/>
  <c r="P122"/>
  <c i="1" r="AU97"/>
  <c i="4" r="T125"/>
  <c r="T122"/>
  <c r="P132"/>
  <c r="T132"/>
  <c r="P143"/>
  <c r="R143"/>
  <c r="P156"/>
  <c r="T156"/>
  <c r="P162"/>
  <c r="T162"/>
  <c i="5" r="BK122"/>
  <c r="J122"/>
  <c r="J98"/>
  <c r="T122"/>
  <c r="P225"/>
  <c r="R225"/>
  <c r="P232"/>
  <c r="R232"/>
  <c i="6" r="BK124"/>
  <c r="J124"/>
  <c r="J98"/>
  <c r="R124"/>
  <c r="BK140"/>
  <c r="J140"/>
  <c r="J99"/>
  <c r="R140"/>
  <c r="BK159"/>
  <c r="J159"/>
  <c r="J100"/>
  <c r="R159"/>
  <c r="BK174"/>
  <c r="J174"/>
  <c r="J101"/>
  <c r="R174"/>
  <c r="BK189"/>
  <c r="J189"/>
  <c r="J102"/>
  <c r="T189"/>
  <c i="2" r="BK133"/>
  <c r="J133"/>
  <c r="J98"/>
  <c r="R133"/>
  <c r="BK149"/>
  <c r="J149"/>
  <c r="J99"/>
  <c r="R149"/>
  <c r="BK183"/>
  <c r="J183"/>
  <c r="J100"/>
  <c r="R183"/>
  <c r="BK230"/>
  <c r="J230"/>
  <c r="J101"/>
  <c r="R230"/>
  <c r="P239"/>
  <c r="T239"/>
  <c r="P257"/>
  <c r="T257"/>
  <c r="P269"/>
  <c r="T269"/>
  <c r="P283"/>
  <c r="T283"/>
  <c r="P305"/>
  <c r="T305"/>
  <c r="P344"/>
  <c r="T344"/>
  <c r="P365"/>
  <c r="T365"/>
  <c r="P386"/>
  <c r="T386"/>
  <c i="3" r="BK132"/>
  <c r="J132"/>
  <c r="J98"/>
  <c r="R132"/>
  <c r="P162"/>
  <c r="T162"/>
  <c r="P209"/>
  <c r="R209"/>
  <c r="P227"/>
  <c r="T227"/>
  <c r="P259"/>
  <c r="T259"/>
  <c r="P301"/>
  <c r="T301"/>
  <c r="P359"/>
  <c r="T359"/>
  <c r="BK382"/>
  <c r="J382"/>
  <c r="J109"/>
  <c r="R382"/>
  <c r="BK386"/>
  <c r="J386"/>
  <c r="J110"/>
  <c r="T386"/>
  <c i="4" r="R125"/>
  <c r="R122"/>
  <c r="BK132"/>
  <c r="J132"/>
  <c r="J99"/>
  <c r="R132"/>
  <c r="BK143"/>
  <c r="J143"/>
  <c r="J100"/>
  <c r="T143"/>
  <c r="BK156"/>
  <c r="J156"/>
  <c r="J101"/>
  <c r="R156"/>
  <c r="BK162"/>
  <c r="J162"/>
  <c r="J102"/>
  <c r="R162"/>
  <c i="5" r="P122"/>
  <c r="P121"/>
  <c r="P120"/>
  <c i="1" r="AU98"/>
  <c i="5" r="R122"/>
  <c r="R121"/>
  <c r="R120"/>
  <c r="BK225"/>
  <c r="J225"/>
  <c r="J99"/>
  <c r="T225"/>
  <c r="BK232"/>
  <c r="J232"/>
  <c r="J100"/>
  <c r="T232"/>
  <c i="6" r="P124"/>
  <c r="T124"/>
  <c r="P140"/>
  <c r="T140"/>
  <c r="P159"/>
  <c r="T159"/>
  <c r="P174"/>
  <c r="T174"/>
  <c r="P189"/>
  <c r="R189"/>
  <c i="7" r="BK126"/>
  <c r="J126"/>
  <c r="J100"/>
  <c r="P126"/>
  <c r="P121"/>
  <c r="P120"/>
  <c i="1" r="AU100"/>
  <c i="7" r="R126"/>
  <c r="R121"/>
  <c r="R120"/>
  <c r="T126"/>
  <c r="T121"/>
  <c r="T120"/>
  <c i="3" r="BK158"/>
  <c r="J158"/>
  <c r="J100"/>
  <c r="BK224"/>
  <c r="J224"/>
  <c r="J103"/>
  <c i="4" r="BK123"/>
  <c r="J123"/>
  <c r="J97"/>
  <c i="2" r="BK236"/>
  <c r="J236"/>
  <c r="J102"/>
  <c i="3" r="BK156"/>
  <c r="J156"/>
  <c r="J99"/>
  <c i="7" r="BK122"/>
  <c r="J122"/>
  <c r="J98"/>
  <c r="BK124"/>
  <c r="J124"/>
  <c r="J99"/>
  <c r="J89"/>
  <c r="F92"/>
  <c r="E110"/>
  <c r="BE128"/>
  <c i="6" r="BK123"/>
  <c r="J123"/>
  <c r="J97"/>
  <c i="7" r="BE123"/>
  <c r="BE125"/>
  <c r="BE127"/>
  <c i="5" r="BK121"/>
  <c r="J121"/>
  <c r="J97"/>
  <c i="6" r="J89"/>
  <c r="F92"/>
  <c r="E112"/>
  <c r="BE126"/>
  <c r="BE128"/>
  <c r="BE130"/>
  <c r="BE131"/>
  <c r="BE132"/>
  <c r="BE135"/>
  <c r="BE136"/>
  <c r="BE137"/>
  <c r="BE139"/>
  <c r="BE143"/>
  <c r="BE144"/>
  <c r="BE146"/>
  <c r="BE150"/>
  <c r="BE151"/>
  <c r="BE153"/>
  <c r="BE155"/>
  <c r="BE157"/>
  <c r="BE160"/>
  <c r="BE161"/>
  <c r="BE164"/>
  <c r="BE167"/>
  <c r="BE168"/>
  <c r="BE170"/>
  <c r="BE171"/>
  <c r="BE173"/>
  <c r="BE175"/>
  <c r="BE176"/>
  <c r="BE179"/>
  <c r="BE182"/>
  <c r="BE186"/>
  <c r="BE187"/>
  <c r="BE188"/>
  <c r="BE190"/>
  <c r="BE191"/>
  <c r="BE193"/>
  <c r="BE195"/>
  <c r="BE196"/>
  <c r="BE197"/>
  <c r="BE199"/>
  <c r="BE125"/>
  <c r="BE127"/>
  <c r="BE129"/>
  <c r="BE133"/>
  <c r="BE134"/>
  <c r="BE138"/>
  <c r="BE141"/>
  <c r="BE142"/>
  <c r="BE145"/>
  <c r="BE147"/>
  <c r="BE148"/>
  <c r="BE149"/>
  <c r="BE152"/>
  <c r="BE154"/>
  <c r="BE156"/>
  <c r="BE158"/>
  <c r="BE162"/>
  <c r="BE163"/>
  <c r="BE165"/>
  <c r="BE166"/>
  <c r="BE169"/>
  <c r="BE172"/>
  <c r="BE177"/>
  <c r="BE178"/>
  <c r="BE180"/>
  <c r="BE181"/>
  <c r="BE183"/>
  <c r="BE184"/>
  <c r="BE185"/>
  <c r="BE192"/>
  <c r="BE194"/>
  <c r="BE198"/>
  <c r="BE200"/>
  <c r="BE201"/>
  <c r="BE202"/>
  <c r="BE203"/>
  <c r="BE204"/>
  <c i="5" r="E85"/>
  <c r="J89"/>
  <c r="F117"/>
  <c r="BE125"/>
  <c r="BE126"/>
  <c r="BE128"/>
  <c r="BE129"/>
  <c r="BE131"/>
  <c r="BE132"/>
  <c r="BE134"/>
  <c r="BE135"/>
  <c r="BE139"/>
  <c r="BE142"/>
  <c r="BE144"/>
  <c r="BE147"/>
  <c r="BE149"/>
  <c r="BE153"/>
  <c r="BE154"/>
  <c r="BE156"/>
  <c r="BE158"/>
  <c r="BE160"/>
  <c r="BE161"/>
  <c r="BE163"/>
  <c r="BE164"/>
  <c r="BE165"/>
  <c r="BE168"/>
  <c r="BE170"/>
  <c r="BE171"/>
  <c r="BE174"/>
  <c r="BE175"/>
  <c r="BE177"/>
  <c r="BE178"/>
  <c r="BE180"/>
  <c r="BE183"/>
  <c r="BE184"/>
  <c r="BE187"/>
  <c r="BE189"/>
  <c r="BE190"/>
  <c r="BE192"/>
  <c r="BE193"/>
  <c r="BE195"/>
  <c r="BE196"/>
  <c r="BE198"/>
  <c r="BE201"/>
  <c r="BE205"/>
  <c r="BE208"/>
  <c r="BE211"/>
  <c r="BE213"/>
  <c r="BE219"/>
  <c r="BE221"/>
  <c r="BE227"/>
  <c r="BE228"/>
  <c r="BE229"/>
  <c r="BE230"/>
  <c r="BE235"/>
  <c r="BE123"/>
  <c r="BE124"/>
  <c r="BE127"/>
  <c r="BE130"/>
  <c r="BE133"/>
  <c r="BE136"/>
  <c r="BE137"/>
  <c r="BE138"/>
  <c r="BE140"/>
  <c r="BE141"/>
  <c r="BE143"/>
  <c r="BE145"/>
  <c r="BE146"/>
  <c r="BE148"/>
  <c r="BE150"/>
  <c r="BE151"/>
  <c r="BE152"/>
  <c r="BE155"/>
  <c r="BE157"/>
  <c r="BE159"/>
  <c r="BE162"/>
  <c r="BE166"/>
  <c r="BE167"/>
  <c r="BE169"/>
  <c r="BE172"/>
  <c r="BE173"/>
  <c r="BE176"/>
  <c r="BE179"/>
  <c r="BE181"/>
  <c r="BE182"/>
  <c r="BE185"/>
  <c r="BE186"/>
  <c r="BE188"/>
  <c r="BE191"/>
  <c r="BE194"/>
  <c r="BE197"/>
  <c r="BE199"/>
  <c r="BE200"/>
  <c r="BE202"/>
  <c r="BE203"/>
  <c r="BE204"/>
  <c r="BE206"/>
  <c r="BE207"/>
  <c r="BE209"/>
  <c r="BE210"/>
  <c r="BE212"/>
  <c r="BE214"/>
  <c r="BE215"/>
  <c r="BE216"/>
  <c r="BE217"/>
  <c r="BE218"/>
  <c r="BE220"/>
  <c r="BE222"/>
  <c r="BE223"/>
  <c r="BE224"/>
  <c r="BE226"/>
  <c r="BE231"/>
  <c r="BE233"/>
  <c r="BE234"/>
  <c i="3" r="BK226"/>
  <c i="4" r="J116"/>
  <c r="F119"/>
  <c r="BE124"/>
  <c r="BE126"/>
  <c r="BE133"/>
  <c r="BE134"/>
  <c r="BE136"/>
  <c r="BE139"/>
  <c r="BE141"/>
  <c r="BE142"/>
  <c r="BE146"/>
  <c r="BE147"/>
  <c r="BE150"/>
  <c r="BE152"/>
  <c r="BE158"/>
  <c r="BE163"/>
  <c r="E85"/>
  <c r="BE127"/>
  <c r="BE128"/>
  <c r="BE129"/>
  <c r="BE130"/>
  <c r="BE131"/>
  <c r="BE135"/>
  <c r="BE137"/>
  <c r="BE138"/>
  <c r="BE140"/>
  <c r="BE144"/>
  <c r="BE145"/>
  <c r="BE148"/>
  <c r="BE149"/>
  <c r="BE151"/>
  <c r="BE153"/>
  <c r="BE154"/>
  <c r="BE155"/>
  <c r="BE157"/>
  <c r="BE159"/>
  <c r="BE160"/>
  <c r="BE161"/>
  <c r="BE164"/>
  <c i="3" r="E85"/>
  <c r="J89"/>
  <c r="F92"/>
  <c r="BE137"/>
  <c r="BE143"/>
  <c r="BE157"/>
  <c r="BE159"/>
  <c r="BE165"/>
  <c r="BE169"/>
  <c r="BE175"/>
  <c r="BE188"/>
  <c r="BE202"/>
  <c r="BE203"/>
  <c r="BE207"/>
  <c r="BE213"/>
  <c r="BE217"/>
  <c r="BE231"/>
  <c r="BE239"/>
  <c r="BE240"/>
  <c r="BE246"/>
  <c r="BE249"/>
  <c r="BE253"/>
  <c r="BE254"/>
  <c r="BE258"/>
  <c r="BE260"/>
  <c r="BE262"/>
  <c r="BE263"/>
  <c r="BE265"/>
  <c r="BE266"/>
  <c r="BE269"/>
  <c r="BE277"/>
  <c r="BE281"/>
  <c r="BE291"/>
  <c r="BE299"/>
  <c r="BE306"/>
  <c r="BE307"/>
  <c r="BE309"/>
  <c r="BE311"/>
  <c r="BE312"/>
  <c r="BE314"/>
  <c r="BE318"/>
  <c r="BE320"/>
  <c r="BE323"/>
  <c r="BE324"/>
  <c r="BE328"/>
  <c r="BE342"/>
  <c r="BE346"/>
  <c r="BE351"/>
  <c r="BE361"/>
  <c r="BE365"/>
  <c r="BE369"/>
  <c r="BE372"/>
  <c r="BE373"/>
  <c r="BE374"/>
  <c r="BE375"/>
  <c r="BE376"/>
  <c r="BE379"/>
  <c r="BE381"/>
  <c r="BE383"/>
  <c r="BE384"/>
  <c r="BE388"/>
  <c r="BE389"/>
  <c r="BE133"/>
  <c r="BE136"/>
  <c r="BE144"/>
  <c r="BE147"/>
  <c r="BE150"/>
  <c r="BE153"/>
  <c r="BE163"/>
  <c r="BE164"/>
  <c r="BE166"/>
  <c r="BE167"/>
  <c r="BE168"/>
  <c r="BE170"/>
  <c r="BE171"/>
  <c r="BE172"/>
  <c r="BE173"/>
  <c r="BE174"/>
  <c r="BE176"/>
  <c r="BE177"/>
  <c r="BE178"/>
  <c r="BE179"/>
  <c r="BE182"/>
  <c r="BE183"/>
  <c r="BE184"/>
  <c r="BE187"/>
  <c r="BE204"/>
  <c r="BE208"/>
  <c r="BE210"/>
  <c r="BE216"/>
  <c r="BE218"/>
  <c r="BE221"/>
  <c r="BE225"/>
  <c r="BE228"/>
  <c r="BE232"/>
  <c r="BE233"/>
  <c r="BE236"/>
  <c r="BE241"/>
  <c r="BE242"/>
  <c r="BE245"/>
  <c r="BE252"/>
  <c r="BE257"/>
  <c r="BE261"/>
  <c r="BE264"/>
  <c r="BE273"/>
  <c r="BE285"/>
  <c r="BE289"/>
  <c r="BE290"/>
  <c r="BE292"/>
  <c r="BE295"/>
  <c r="BE298"/>
  <c r="BE300"/>
  <c r="BE302"/>
  <c r="BE308"/>
  <c r="BE310"/>
  <c r="BE315"/>
  <c r="BE317"/>
  <c r="BE319"/>
  <c r="BE321"/>
  <c r="BE322"/>
  <c r="BE325"/>
  <c r="BE327"/>
  <c r="BE329"/>
  <c r="BE330"/>
  <c r="BE338"/>
  <c r="BE350"/>
  <c r="BE355"/>
  <c r="BE360"/>
  <c r="BE362"/>
  <c r="BE363"/>
  <c r="BE364"/>
  <c r="BE366"/>
  <c r="BE367"/>
  <c r="BE368"/>
  <c r="BE370"/>
  <c r="BE377"/>
  <c r="BE378"/>
  <c r="BE380"/>
  <c r="BE385"/>
  <c r="BE387"/>
  <c i="2" r="E85"/>
  <c r="J89"/>
  <c r="F92"/>
  <c r="BE134"/>
  <c r="BE136"/>
  <c r="BE145"/>
  <c r="BE152"/>
  <c r="BE172"/>
  <c r="BE175"/>
  <c r="BE184"/>
  <c r="BE210"/>
  <c r="BE216"/>
  <c r="BE218"/>
  <c r="BE231"/>
  <c r="BE233"/>
  <c r="BE240"/>
  <c r="BE244"/>
  <c r="BE250"/>
  <c r="BE262"/>
  <c r="BE266"/>
  <c r="BE268"/>
  <c r="BE272"/>
  <c r="BE274"/>
  <c r="BE288"/>
  <c r="BE298"/>
  <c r="BE304"/>
  <c r="BE306"/>
  <c r="BE318"/>
  <c r="BE325"/>
  <c r="BE341"/>
  <c r="BE348"/>
  <c r="BE360"/>
  <c r="BE364"/>
  <c r="BE366"/>
  <c r="BE372"/>
  <c r="BE374"/>
  <c r="BE395"/>
  <c r="BE399"/>
  <c r="BE403"/>
  <c r="BE135"/>
  <c r="BE138"/>
  <c r="BE143"/>
  <c r="BE147"/>
  <c r="BE150"/>
  <c r="BE154"/>
  <c r="BE156"/>
  <c r="BE160"/>
  <c r="BE173"/>
  <c r="BE177"/>
  <c r="BE179"/>
  <c r="BE186"/>
  <c r="BE187"/>
  <c r="BE194"/>
  <c r="BE196"/>
  <c r="BE198"/>
  <c r="BE202"/>
  <c r="BE206"/>
  <c r="BE208"/>
  <c r="BE212"/>
  <c r="BE214"/>
  <c r="BE220"/>
  <c r="BE232"/>
  <c r="BE235"/>
  <c r="BE237"/>
  <c r="BE246"/>
  <c r="BE253"/>
  <c r="BE256"/>
  <c r="BE258"/>
  <c r="BE270"/>
  <c r="BE271"/>
  <c r="BE273"/>
  <c r="BE275"/>
  <c r="BE276"/>
  <c r="BE281"/>
  <c r="BE282"/>
  <c r="BE284"/>
  <c r="BE290"/>
  <c r="BE292"/>
  <c r="BE294"/>
  <c r="BE301"/>
  <c r="BE303"/>
  <c r="BE310"/>
  <c r="BE314"/>
  <c r="BE316"/>
  <c r="BE323"/>
  <c r="BE328"/>
  <c r="BE332"/>
  <c r="BE335"/>
  <c r="BE337"/>
  <c r="BE339"/>
  <c r="BE343"/>
  <c r="BE345"/>
  <c r="BE346"/>
  <c r="BE356"/>
  <c r="BE358"/>
  <c r="BE362"/>
  <c r="BE370"/>
  <c r="BE371"/>
  <c r="BE385"/>
  <c r="BE387"/>
  <c r="BE391"/>
  <c r="F35"/>
  <c i="1" r="BB95"/>
  <c i="2" r="F34"/>
  <c i="1" r="BA95"/>
  <c i="2" r="F36"/>
  <c i="1" r="BC95"/>
  <c i="3" r="F35"/>
  <c i="1" r="BB96"/>
  <c i="3" r="F36"/>
  <c i="1" r="BC96"/>
  <c i="4" r="F34"/>
  <c i="1" r="BA97"/>
  <c i="4" r="F35"/>
  <c i="1" r="BB97"/>
  <c i="4" r="F36"/>
  <c i="1" r="BC97"/>
  <c i="5" r="F36"/>
  <c i="1" r="BC98"/>
  <c i="5" r="F35"/>
  <c i="1" r="BB98"/>
  <c i="6" r="J34"/>
  <c i="1" r="AW99"/>
  <c i="6" r="F34"/>
  <c i="1" r="BA99"/>
  <c i="6" r="F36"/>
  <c i="1" r="BC99"/>
  <c i="7" r="F34"/>
  <c i="1" r="BA100"/>
  <c i="7" r="F37"/>
  <c i="1" r="BD100"/>
  <c i="2" r="J34"/>
  <c i="1" r="AW95"/>
  <c i="2" r="F37"/>
  <c i="1" r="BD95"/>
  <c i="3" r="F34"/>
  <c i="1" r="BA96"/>
  <c i="3" r="J34"/>
  <c i="1" r="AW96"/>
  <c i="3" r="F37"/>
  <c i="1" r="BD96"/>
  <c i="4" r="F37"/>
  <c i="1" r="BD97"/>
  <c i="4" r="J34"/>
  <c i="1" r="AW97"/>
  <c i="5" r="J34"/>
  <c i="1" r="AW98"/>
  <c i="5" r="F34"/>
  <c i="1" r="BA98"/>
  <c i="5" r="F37"/>
  <c i="1" r="BD98"/>
  <c i="6" r="F35"/>
  <c i="1" r="BB99"/>
  <c i="6" r="F37"/>
  <c i="1" r="BD99"/>
  <c i="7" r="F35"/>
  <c i="1" r="BB100"/>
  <c i="7" r="J34"/>
  <c i="1" r="AW100"/>
  <c i="7" r="F36"/>
  <c i="1" r="BC100"/>
  <c i="6" l="1" r="P123"/>
  <c r="P122"/>
  <c i="1" r="AU99"/>
  <c i="3" r="T226"/>
  <c r="P226"/>
  <c r="R131"/>
  <c i="2" r="P238"/>
  <c i="6" r="R123"/>
  <c r="R122"/>
  <c i="5" r="T121"/>
  <c r="T120"/>
  <c i="3" r="T131"/>
  <c r="T130"/>
  <c i="2" r="R238"/>
  <c r="P132"/>
  <c r="P131"/>
  <c i="1" r="AU95"/>
  <c i="6" r="T123"/>
  <c r="T122"/>
  <c i="2" r="T238"/>
  <c r="R132"/>
  <c r="R131"/>
  <c i="3" r="R226"/>
  <c r="P131"/>
  <c r="P130"/>
  <c i="1" r="AU96"/>
  <c i="2" r="T132"/>
  <c r="T131"/>
  <c r="BK132"/>
  <c r="J132"/>
  <c r="J97"/>
  <c i="3" r="BK131"/>
  <c r="J131"/>
  <c r="J97"/>
  <c i="4" r="BK122"/>
  <c r="J122"/>
  <c r="J96"/>
  <c i="2" r="BK238"/>
  <c r="J238"/>
  <c r="J103"/>
  <c i="7" r="BK121"/>
  <c r="BK120"/>
  <c r="J120"/>
  <c r="J96"/>
  <c i="6" r="BK122"/>
  <c r="J122"/>
  <c r="J96"/>
  <c i="5" r="BK120"/>
  <c r="J120"/>
  <c r="J96"/>
  <c i="3" r="J226"/>
  <c r="J104"/>
  <c i="2" r="F33"/>
  <c i="1" r="AZ95"/>
  <c i="3" r="J33"/>
  <c i="1" r="AV96"/>
  <c r="AT96"/>
  <c i="4" r="F33"/>
  <c i="1" r="AZ97"/>
  <c i="5" r="J33"/>
  <c i="1" r="AV98"/>
  <c r="AT98"/>
  <c i="6" r="F33"/>
  <c i="1" r="AZ99"/>
  <c i="7" r="F33"/>
  <c i="1" r="AZ100"/>
  <c r="BA94"/>
  <c r="W30"/>
  <c r="BD94"/>
  <c r="W33"/>
  <c i="2" r="J33"/>
  <c i="1" r="AV95"/>
  <c r="AT95"/>
  <c i="3" r="F33"/>
  <c i="1" r="AZ96"/>
  <c i="4" r="J33"/>
  <c i="1" r="AV97"/>
  <c r="AT97"/>
  <c i="5" r="F33"/>
  <c i="1" r="AZ98"/>
  <c i="6" r="J33"/>
  <c i="1" r="AV99"/>
  <c r="AT99"/>
  <c i="7" r="J33"/>
  <c i="1" r="AV100"/>
  <c r="AT100"/>
  <c r="BC94"/>
  <c r="AY94"/>
  <c r="BB94"/>
  <c r="W31"/>
  <c i="3" l="1" r="R130"/>
  <c i="7" r="J121"/>
  <c r="J97"/>
  <c i="2" r="BK131"/>
  <c r="J131"/>
  <c r="J96"/>
  <c i="3" r="BK130"/>
  <c r="J130"/>
  <c r="J96"/>
  <c i="1" r="AU94"/>
  <c i="7" r="J30"/>
  <c i="1" r="AG100"/>
  <c i="4" r="J30"/>
  <c i="1" r="AG97"/>
  <c r="AX94"/>
  <c r="AW94"/>
  <c r="AK30"/>
  <c r="W32"/>
  <c i="5" r="J30"/>
  <c i="1" r="AG98"/>
  <c i="6" r="J30"/>
  <c i="1" r="AG99"/>
  <c r="AN99"/>
  <c r="AZ94"/>
  <c r="W29"/>
  <c i="7" l="1" r="J39"/>
  <c i="4" r="J39"/>
  <c i="6" r="J39"/>
  <c i="5" r="J39"/>
  <c i="1" r="AN98"/>
  <c r="AN97"/>
  <c r="AN100"/>
  <c i="3" r="J30"/>
  <c i="1" r="AG96"/>
  <c r="AN96"/>
  <c r="AV94"/>
  <c r="AK29"/>
  <c i="2" r="J30"/>
  <c i="1" r="AG95"/>
  <c i="3" l="1" r="J39"/>
  <c i="2" r="J39"/>
  <c i="1" r="AN95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<sst xmlns="http://schemas.openxmlformats.org/spreadsheetml/2006/main">
  <si>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</si>
  <si>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</si>
  <si>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</si>
  <si>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</si>
  <si>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</si>
  <si>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{6b59fbbb-3d06-4c0b-9a72-1e8a1877c2a7}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</si>
  <si>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</si>
  <si>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</si>
  <si>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</si>
  <si>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</si>
  <si>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</si>
  <si>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</si>
  <si>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</si>
  <si>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</si>
  <si>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</si>
  <si>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</si>
  <si>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</si>
  <si>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objektu MŠ Školní ul. Chodov -Hospodářská budova</t>
  </si>
  <si>
    <t>KSO:</t>
  </si>
  <si>
    <t>CC-CZ:</t>
  </si>
  <si>
    <t>Místo:</t>
  </si>
  <si>
    <t xml:space="preserve"> </t>
  </si>
  <si>
    <t>Datum:</t>
  </si>
  <si>
    <t>6. 9. 2024</t>
  </si>
  <si>
    <t>Zadavatel:</t>
  </si>
  <si>
    <t>IČ:</t>
  </si>
  <si>
    <t>MŠ Chodov -příspěvková organizace</t>
  </si>
  <si>
    <t>DIČ:</t>
  </si>
  <si>
    <t>Uchazeč:</t>
  </si>
  <si>
    <t>Vyplň údaj</t>
  </si>
  <si>
    <t>Projektant:</t>
  </si>
  <si>
    <t>Anna Dindáková, Staré Sedlo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</si>
  <si>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</si>
  <si>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</si>
  <si>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</si>
  <si>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</si>
  <si>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</si>
  <si>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</si>
  <si>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</si>
  <si>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</si>
  <si>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</si>
  <si>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</si>
  <si>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</si>
  <si>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</si>
  <si>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</si>
  <si>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</si>
  <si>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</si>
  <si>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</si>
  <si>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</si>
  <si>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</si>
  <si>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</si>
  <si>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</si>
  <si>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</si>
  <si>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</si>
  <si>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</si>
  <si>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</si>
  <si>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</si>
  <si>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</si>
  <si>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</si>
  <si>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</si>
  <si>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</si>
  <si>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</si>
  <si>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</si>
  <si>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</si>
  <si>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</si>
  <si>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</si>
  <si>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</si>
  <si>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</si>
  <si>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</si>
  <si>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</si>
  <si>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</si>
  <si>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</si>
  <si>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</si>
  <si>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</si>
  <si>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</si>
  <si>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</si>
  <si>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</si>
  <si>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</si>
  <si>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</si>
  <si>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</si>
  <si>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</si>
  <si>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</si>
  <si>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</si>
  <si>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</si>
  <si>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</si>
  <si>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{27eadb26-1ff8-440b-a7d3-1bc24c86fb58}</t>
  </si>
  <si>
    <t>2</t>
  </si>
  <si>
    <t>02</t>
  </si>
  <si>
    <t>Zdravotechnika</t>
  </si>
  <si>
    <t>{ab55a189-5360-47c2-a761-bb88ea2b0f26}</t>
  </si>
  <si>
    <t>03</t>
  </si>
  <si>
    <t>Vytápění</t>
  </si>
  <si>
    <t>{08fcb5b8-fa6d-47ca-bbd3-e6705f7c546e}</t>
  </si>
  <si>
    <t>04</t>
  </si>
  <si>
    <t>Silnoproud</t>
  </si>
  <si>
    <t>{5f1cbd5b-c891-40a7-a5cb-ab346dce3117}</t>
  </si>
  <si>
    <t>05</t>
  </si>
  <si>
    <t>Vzduchotechnika</t>
  </si>
  <si>
    <t>{7fe2e24e-0cee-4124-9e51-c9f51b373391}</t>
  </si>
  <si>
    <t>06</t>
  </si>
  <si>
    <t>Vedlejší rozpočtové náklady</t>
  </si>
  <si>
    <t>{8b9413d8-aa46-4e4c-8f5c-7f3b82fde3f3}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</si>
  <si>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</si>
  <si>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</si>
  <si>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</si>
  <si>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</si>
  <si>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</si>
  <si>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</si>
  <si>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</si>
  <si>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</si>
  <si>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</si>
  <si>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</si>
  <si>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</si>
  <si>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</si>
  <si>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</si>
  <si>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</si>
  <si>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</si>
  <si>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</si>
  <si>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</si>
  <si>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</si>
  <si>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</si>
  <si>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</si>
  <si>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</si>
  <si>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</si>
  <si>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</si>
  <si>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</si>
  <si>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</si>
  <si>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</si>
  <si>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</si>
  <si>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</si>
  <si>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</si>
  <si>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</si>
  <si>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</si>
  <si>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</si>
  <si>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</si>
  <si>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</si>
  <si>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</si>
  <si>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</si>
  <si>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</si>
  <si>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</si>
  <si>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</si>
  <si>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</si>
  <si>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</si>
  <si>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</si>
  <si>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</si>
  <si>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</si>
  <si>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</si>
  <si>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</si>
  <si>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-1778327842</t>
  </si>
  <si>
    <t>317142422</t>
  </si>
  <si>
    <t>Překlad nenosný pórobetonový š 100 mm v do 250 mm na tenkovrstvou maltu dl přes 1000 do 1250 mm</t>
  </si>
  <si>
    <t>1910405475</t>
  </si>
  <si>
    <t>340271011</t>
  </si>
  <si>
    <t>Zazdívka otvorů v příčkách nebo stěnách pl přes 0,25 do 1 m2 tvárnicemi pórobetonovými tl 75 mm</t>
  </si>
  <si>
    <t>m2</t>
  </si>
  <si>
    <t>-584275519</t>
  </si>
  <si>
    <t>VV</t>
  </si>
  <si>
    <t>0,6*2*2 "po rušených dveřích</t>
  </si>
  <si>
    <t>342272225</t>
  </si>
  <si>
    <t>Příčka z pórobetonových hladkých tvárnic na tenkovrstvou maltu tl 100 mm</t>
  </si>
  <si>
    <t>176911957</t>
  </si>
  <si>
    <t>(4,1+1,8+0,7+3,45+1,25+2,1+2,1+3,65+6,1+3,25)*3</t>
  </si>
  <si>
    <t>-0,7*2*5</t>
  </si>
  <si>
    <t>-0,8*2*3</t>
  </si>
  <si>
    <t>Součet</t>
  </si>
  <si>
    <t>5</t>
  </si>
  <si>
    <t>342272245</t>
  </si>
  <si>
    <t>Příčka z pórobetonových hladkých tvárnic na tenkovrstvou maltu tl 150 mm</t>
  </si>
  <si>
    <t>51082390</t>
  </si>
  <si>
    <t>1,6*3</t>
  </si>
  <si>
    <t>6</t>
  </si>
  <si>
    <t>342291121</t>
  </si>
  <si>
    <t>Ukotvení příček k cihelným konstrukcím plochými kotvami</t>
  </si>
  <si>
    <t>m</t>
  </si>
  <si>
    <t>-699408387</t>
  </si>
  <si>
    <t>3*14</t>
  </si>
  <si>
    <t>7</t>
  </si>
  <si>
    <t>346272256</t>
  </si>
  <si>
    <t>Přizdívka z pórobetonových tvárnic tl 150 mm</t>
  </si>
  <si>
    <t>-1290126021</t>
  </si>
  <si>
    <t>1*1,2*1+0,7*1,2*2 "pro WC</t>
  </si>
  <si>
    <t>Úpravy povrchů, podlahy a osazování výplní</t>
  </si>
  <si>
    <t>8</t>
  </si>
  <si>
    <t>612131121</t>
  </si>
  <si>
    <t>Penetrační disperzní nátěr vnitřních stěn nanášený ručně</t>
  </si>
  <si>
    <t>74730331</t>
  </si>
  <si>
    <t>543,749 "na stáv.zdi</t>
  </si>
  <si>
    <t>9</t>
  </si>
  <si>
    <t>612142001</t>
  </si>
  <si>
    <t>Pletivo sklovláknité vnitřních stěn vtlačené do tmelu</t>
  </si>
  <si>
    <t>537224065</t>
  </si>
  <si>
    <t>(269,516+92,28+543,749)*0,15 "15% ploch stěn</t>
  </si>
  <si>
    <t>10</t>
  </si>
  <si>
    <t>612321121</t>
  </si>
  <si>
    <t xml:space="preserve">Vápenocementová omítka hladká jednovrstvá vnitřních stěn nanášená ručně </t>
  </si>
  <si>
    <t>-840455436</t>
  </si>
  <si>
    <t xml:space="preserve">269,516 "pod KO na stáv.i nových zdech </t>
  </si>
  <si>
    <t>11</t>
  </si>
  <si>
    <t>612321141</t>
  </si>
  <si>
    <t>Vápenocementová omítka štuková dvouvrstvá vnitřních stěn nanášená ručně vč.kov.pozink.omítacích profilů</t>
  </si>
  <si>
    <t>-297925292</t>
  </si>
  <si>
    <t>(4,8+2,4+73,7)*2+2,88 "na nových příčkách</t>
  </si>
  <si>
    <t>-((13,1+7,6+6,5+16,9)*2-0,8*2*2-0,7*2*9) "KO na nových zdech</t>
  </si>
  <si>
    <t>612325416</t>
  </si>
  <si>
    <t>Oprava vnitřní vápenocementové hladké omítky tl do 20 mm stěn v rozsahu plochy do 10 % s celoplošným přeštukováním tl do 3 mm</t>
  </si>
  <si>
    <t>-335267293</t>
  </si>
  <si>
    <t>348,78*3 "obvod stěn dle tabulky místností x výška místnosti</t>
  </si>
  <si>
    <t>-0,8*2*38</t>
  </si>
  <si>
    <t>-0,7*2*14</t>
  </si>
  <si>
    <t>-1,25*2*1</t>
  </si>
  <si>
    <t>-1,25*2,7*1</t>
  </si>
  <si>
    <t>-0,75*2*2</t>
  </si>
  <si>
    <t>-1*2*2</t>
  </si>
  <si>
    <t>-1,2*1,8*22</t>
  </si>
  <si>
    <t>-269,516 "KO</t>
  </si>
  <si>
    <t>-92,28 "omítka na nových příčkách</t>
  </si>
  <si>
    <t>13</t>
  </si>
  <si>
    <t>619991001</t>
  </si>
  <si>
    <t>Zakrytí podlahy fólií</t>
  </si>
  <si>
    <t>401423528</t>
  </si>
  <si>
    <t>14</t>
  </si>
  <si>
    <t>619991011</t>
  </si>
  <si>
    <t>Obalení samostatných konstrukcí a prvků fólií</t>
  </si>
  <si>
    <t>1487282711</t>
  </si>
  <si>
    <t>250 "odhad</t>
  </si>
  <si>
    <t>15</t>
  </si>
  <si>
    <t>632441223</t>
  </si>
  <si>
    <t>Potěr anhydritový samonivelační litý C30 tl přes 35 do 40 mm</t>
  </si>
  <si>
    <t>1612292171</t>
  </si>
  <si>
    <t>57,34 "skladba S1</t>
  </si>
  <si>
    <t>16</t>
  </si>
  <si>
    <t>632441225</t>
  </si>
  <si>
    <t>Potěr anhydritový samonivelační litý C30 tl přes 45 do 50 mm</t>
  </si>
  <si>
    <t>502416591</t>
  </si>
  <si>
    <t>11,92 "skladba S2</t>
  </si>
  <si>
    <t>17</t>
  </si>
  <si>
    <t>632481213</t>
  </si>
  <si>
    <t>Separační vrstva z PE fólie</t>
  </si>
  <si>
    <t>581394406</t>
  </si>
  <si>
    <t>Ostatní konstrukce a práce, bourání</t>
  </si>
  <si>
    <t>18</t>
  </si>
  <si>
    <t>949101111</t>
  </si>
  <si>
    <t>Lešení pomocné pro objekty pozemních staveb s lešeňovou podlahou v do 1,9 m zatížení do 150 kg/m2</t>
  </si>
  <si>
    <t>-854716537</t>
  </si>
  <si>
    <t>274,52 "viz tabulka místností</t>
  </si>
  <si>
    <t>19</t>
  </si>
  <si>
    <t>952901111</t>
  </si>
  <si>
    <t>Vyčištění budov bytové a občanské výstavby při výšce podlaží do 4 m</t>
  </si>
  <si>
    <t>-1124097178</t>
  </si>
  <si>
    <t>20</t>
  </si>
  <si>
    <t>962031132</t>
  </si>
  <si>
    <t>Bourání příček nebo přizdívek z cihel pálených tl do 100 mm</t>
  </si>
  <si>
    <t>-732104074</t>
  </si>
  <si>
    <t>dle výkresu bourání</t>
  </si>
  <si>
    <t>(3,085+2,515+0,265+1,68+3,45+3,085+1,56+2,085+2,6+1,435+1,62+0,25+5,805+1,45)*3</t>
  </si>
  <si>
    <t>-0,6*2*3</t>
  </si>
  <si>
    <t>-0,7*2*1</t>
  </si>
  <si>
    <t>-0,8*2*4</t>
  </si>
  <si>
    <t>962081131</t>
  </si>
  <si>
    <t>Bourání příček ze skleněných tvárnic tl do 100 mm</t>
  </si>
  <si>
    <t>1282663203</t>
  </si>
  <si>
    <t>1,25*3-0,8*2 " m.č.1.17</t>
  </si>
  <si>
    <t>22</t>
  </si>
  <si>
    <t>965042121</t>
  </si>
  <si>
    <t>Bourání podkladů pod dlažby nebo mazanin betonových nebo z litého asfaltu tl do 100 mm pl do 1 m2</t>
  </si>
  <si>
    <t>m3</t>
  </si>
  <si>
    <t>-172844244</t>
  </si>
  <si>
    <t>1,05*0,7*0,1+0,9*0,7*0,1 "základ m.č.1.04</t>
  </si>
  <si>
    <t>23</t>
  </si>
  <si>
    <t>965042141</t>
  </si>
  <si>
    <t>Bourání podkladů pod dlažby nebo mazanin betonových nebo z litého asfaltu tl do 100 mm pl přes 4 m2</t>
  </si>
  <si>
    <t>-1233405941</t>
  </si>
  <si>
    <t>67,51*0,05 " skladba B1</t>
  </si>
  <si>
    <t>9,12*0,05 "skladba B2</t>
  </si>
  <si>
    <t>24</t>
  </si>
  <si>
    <t>965081213</t>
  </si>
  <si>
    <t>Bourání podlah z dlaždic keramických nebo xylolitových tl do 10 mm plochy přes 1 m2</t>
  </si>
  <si>
    <t>-1620816119</t>
  </si>
  <si>
    <t>67,51 " skladba B1</t>
  </si>
  <si>
    <t>57,47 "skladba B4</t>
  </si>
  <si>
    <t>25</t>
  </si>
  <si>
    <t>968072455</t>
  </si>
  <si>
    <t>Vybourání kovových dveřních zárubní pl do 2 m2</t>
  </si>
  <si>
    <t>-1000787691</t>
  </si>
  <si>
    <t>0,8*2*5+0,6*2*7+0,7*2*2 "dle výkresu bourání</t>
  </si>
  <si>
    <t>26</t>
  </si>
  <si>
    <t>977151123</t>
  </si>
  <si>
    <t>Jádrové vrty diamantovými korunkami do stavebních materiálů D přes 130 do 150 mm</t>
  </si>
  <si>
    <t>-1125290667</t>
  </si>
  <si>
    <t>0,15*1+0,1*8 "pro VZT</t>
  </si>
  <si>
    <t>27</t>
  </si>
  <si>
    <t>977151125</t>
  </si>
  <si>
    <t>Jádrové vrty diamantovými korunkami do stavebních materiálů D přes 180 do 200 mm</t>
  </si>
  <si>
    <t>-1770772645</t>
  </si>
  <si>
    <t>0,1*8+0,45*4 "pro VZT</t>
  </si>
  <si>
    <t>28</t>
  </si>
  <si>
    <t>977151127</t>
  </si>
  <si>
    <t>Jádrové vrty diamantovými korunkami do stavebních materiálů D přes 225 do 250 mm</t>
  </si>
  <si>
    <t>721748324</t>
  </si>
  <si>
    <t>0,45*2 "pro VZT</t>
  </si>
  <si>
    <t>29</t>
  </si>
  <si>
    <t>977151131</t>
  </si>
  <si>
    <t>Jádrové vrty diamantovými korunkami do stavebních materiálů D přes 350 do 400 mm</t>
  </si>
  <si>
    <t>-1678506874</t>
  </si>
  <si>
    <t>0,1*2 "pro VZT</t>
  </si>
  <si>
    <t>30</t>
  </si>
  <si>
    <t>978013121</t>
  </si>
  <si>
    <t>Otlučení (osekání) vnitřní vápenné nebo vápenocementové omítky stěn v rozsahu přes 5 do 10 %</t>
  </si>
  <si>
    <t>945341446</t>
  </si>
  <si>
    <t>543,749 "stáv.stěny</t>
  </si>
  <si>
    <t>31</t>
  </si>
  <si>
    <t>978013191</t>
  </si>
  <si>
    <t>Otlučení (osekání) vnitřní vápenné nebo vápenocementové omítky stěn v rozsahu přes 50 do 100 %</t>
  </si>
  <si>
    <t>-1934971197</t>
  </si>
  <si>
    <t>269,516-144,705-72,4 "pod KO (odpočet otlučeného KO a obkladu na nových příčkách)</t>
  </si>
  <si>
    <t>32</t>
  </si>
  <si>
    <t>978059541</t>
  </si>
  <si>
    <t>Odsekání a odebrání obkladů stěn z vnitřních obkládaček plochy přes 1 m2</t>
  </si>
  <si>
    <t>1109795128</t>
  </si>
  <si>
    <t>-na nebouraném zdivu</t>
  </si>
  <si>
    <t>(4,7+4,7+0,7+0,3+5,8)*1,5-0,8*1,5 "m.č 1.04</t>
  </si>
  <si>
    <t>1,7*1,5 "m.č.1.08</t>
  </si>
  <si>
    <t>(2,45+1,8)*2*1,8-0,8*1,8 " m.č.1.09</t>
  </si>
  <si>
    <t>(6,2+6,1)*2*1,8-0,8*1,8*2 "m.č.1.11</t>
  </si>
  <si>
    <t>(1,7+4,4)*2*1,8-0,8*1,8 "m.č.1.13</t>
  </si>
  <si>
    <t>(1,65+2,5+1,6+1,9)*2 "m.č.1.19</t>
  </si>
  <si>
    <t>(0,95+3,1)*1,5+(3,45+4,8)*2*1,5-0,7*1,5-0,6*1,5*2 "m.č.1.21, 1.22, 1.23</t>
  </si>
  <si>
    <t>997</t>
  </si>
  <si>
    <t>Přesun sutě</t>
  </si>
  <si>
    <t>33</t>
  </si>
  <si>
    <t>997013111</t>
  </si>
  <si>
    <t>Vnitrostaveništní doprava suti a vybouraných hmot pro budovy v do 6 m</t>
  </si>
  <si>
    <t>t</t>
  </si>
  <si>
    <t>-1435752479</t>
  </si>
  <si>
    <t>34</t>
  </si>
  <si>
    <t>997013501</t>
  </si>
  <si>
    <t>Odvoz suti a vybouraných hmot na skládku nebo meziskládku do 1 km se složením</t>
  </si>
  <si>
    <t>-336955886</t>
  </si>
  <si>
    <t>35</t>
  </si>
  <si>
    <t>997013509</t>
  </si>
  <si>
    <t>Příplatek k odvozu suti a vybouraných hmot na skládku ZKD 1 km přes 1 km</t>
  </si>
  <si>
    <t>-1804309190</t>
  </si>
  <si>
    <t>45,556*14 "celkem do 15km</t>
  </si>
  <si>
    <t>36</t>
  </si>
  <si>
    <t>997013631</t>
  </si>
  <si>
    <t>Poplatek za uložení na skládce (skládkovné) stavebního odpadu směsného kód odpadu 17 09 04</t>
  </si>
  <si>
    <t>1641715371</t>
  </si>
  <si>
    <t>998</t>
  </si>
  <si>
    <t>Přesun hmot</t>
  </si>
  <si>
    <t>37</t>
  </si>
  <si>
    <t>998012101</t>
  </si>
  <si>
    <t>Přesun hmot pro budovy monolitické s vyzdívaným obvodovým pláštěm v do 6 m</t>
  </si>
  <si>
    <t>-1153948867</t>
  </si>
  <si>
    <t>PSV</t>
  </si>
  <si>
    <t>Práce a dodávky PSV</t>
  </si>
  <si>
    <t>711</t>
  </si>
  <si>
    <t>Izolace proti vodě, vlhkosti a plynům</t>
  </si>
  <si>
    <t>38</t>
  </si>
  <si>
    <t>711111001</t>
  </si>
  <si>
    <t>Provedení izolace proti zemní vlhkosti vodorovné za studena nátěrem penetračním</t>
  </si>
  <si>
    <t>3309690</t>
  </si>
  <si>
    <t>39</t>
  </si>
  <si>
    <t>M</t>
  </si>
  <si>
    <t>11163150</t>
  </si>
  <si>
    <t>lak penetrační asfaltový</t>
  </si>
  <si>
    <t>-858135567</t>
  </si>
  <si>
    <t>69,26*0,0003 'Přepočtené koeficientem množství</t>
  </si>
  <si>
    <t>40</t>
  </si>
  <si>
    <t>711141559</t>
  </si>
  <si>
    <t>Provedení izolace proti zemní vlhkosti pásy přitavením vodorovné NAIP</t>
  </si>
  <si>
    <t>385632644</t>
  </si>
  <si>
    <t>2*57,34 "skladba S1</t>
  </si>
  <si>
    <t>2*11,92 "skladba S2</t>
  </si>
  <si>
    <t>41</t>
  </si>
  <si>
    <t>62832001</t>
  </si>
  <si>
    <t>pás asfaltový natavitelný oxidovaný s vložkou ze skleněné rohože typu V60 s jemnozrnným minerálním posypem tl 3,5mm</t>
  </si>
  <si>
    <t>-1743540754</t>
  </si>
  <si>
    <t>57,34+11,92</t>
  </si>
  <si>
    <t>69,26*1,15 'Přepočtené koeficientem množství</t>
  </si>
  <si>
    <t>42</t>
  </si>
  <si>
    <t>62836109</t>
  </si>
  <si>
    <t>pás asfaltový natavitelný oxidovaný s vložkou z hliníkové fólie / hliníkové fólie s textilií, se spalitelnou PE folií nebo jemnozrnným minerálním posypem tl 3,5mm</t>
  </si>
  <si>
    <t>1005878322</t>
  </si>
  <si>
    <t>43</t>
  </si>
  <si>
    <t>998711201</t>
  </si>
  <si>
    <t>Přesun hmot procentní pro izolace proti vodě, vlhkosti a plynům v objektech v do 6 m</t>
  </si>
  <si>
    <t>%</t>
  </si>
  <si>
    <t>1081847693</t>
  </si>
  <si>
    <t>713</t>
  </si>
  <si>
    <t>Izolace tepelné</t>
  </si>
  <si>
    <t>44</t>
  </si>
  <si>
    <t>713120821</t>
  </si>
  <si>
    <t>Odstranění tepelné izolace podlah volně kladené z polystyrenu suchého tl do 100 mm</t>
  </si>
  <si>
    <t>460769075</t>
  </si>
  <si>
    <t>9,12 "skladba B2</t>
  </si>
  <si>
    <t>45</t>
  </si>
  <si>
    <t>713121111</t>
  </si>
  <si>
    <t>Montáž izolace tepelné podlah volně kladenými rohožemi, pásy, dílci, deskami 1 vrstva</t>
  </si>
  <si>
    <t>1962529516</t>
  </si>
  <si>
    <t>46</t>
  </si>
  <si>
    <t>28372303</t>
  </si>
  <si>
    <t>deska EPS 100 pro konstrukce s běžným zatížením λ=0,037 tl 40mm</t>
  </si>
  <si>
    <t>606090869</t>
  </si>
  <si>
    <t>69,26*1,05 'Přepočtené koeficientem množství</t>
  </si>
  <si>
    <t>47</t>
  </si>
  <si>
    <t>998713201</t>
  </si>
  <si>
    <t>Přesun hmot procentní pro izolace tepelné v objektech v do 6 m</t>
  </si>
  <si>
    <t>1248003403</t>
  </si>
  <si>
    <t>766</t>
  </si>
  <si>
    <t>Konstrukce truhlářské</t>
  </si>
  <si>
    <t>48</t>
  </si>
  <si>
    <t>766-1L/DD</t>
  </si>
  <si>
    <t>Dod+mtz vnitř.dveře 700/1970mm -komplet vč.ocel.zárubně, kování, zámku</t>
  </si>
  <si>
    <t>89746382</t>
  </si>
  <si>
    <t>49</t>
  </si>
  <si>
    <t>766-1L/PP</t>
  </si>
  <si>
    <t xml:space="preserve">Dod+mtz vnitř.dveře 700/1970mm PO -komplet vč.ocel.zárubně, kování, zámku, samozavírače </t>
  </si>
  <si>
    <t>-709807061</t>
  </si>
  <si>
    <t>50</t>
  </si>
  <si>
    <t>766-1P/DD</t>
  </si>
  <si>
    <t>1511962625</t>
  </si>
  <si>
    <t>51</t>
  </si>
  <si>
    <t>766-1P/PP</t>
  </si>
  <si>
    <t>-1537808647</t>
  </si>
  <si>
    <t>52</t>
  </si>
  <si>
    <t>766-2L/DD</t>
  </si>
  <si>
    <t>Dod+mtz vnitř.dveře 800/1970mm -komplet vč.ocel.zárubně, kování, zámku</t>
  </si>
  <si>
    <t>-793077348</t>
  </si>
  <si>
    <t>53</t>
  </si>
  <si>
    <t>766-2P/DD</t>
  </si>
  <si>
    <t>-1563377267</t>
  </si>
  <si>
    <t>54</t>
  </si>
  <si>
    <t>766691914</t>
  </si>
  <si>
    <t>Vyvěšení nebo zavěšení dřevěných křídel dveří pl do 2 m2</t>
  </si>
  <si>
    <t>767918472</t>
  </si>
  <si>
    <t>5+7+2 "dle výkresu bourání</t>
  </si>
  <si>
    <t>17 "stáv.dveře pro zpětné osazení</t>
  </si>
  <si>
    <t>17 "stáv.dveře -osazení zpět</t>
  </si>
  <si>
    <t>55</t>
  </si>
  <si>
    <t>76670001R</t>
  </si>
  <si>
    <t xml:space="preserve">Uskladnění stáv.dveřních křídel během výstavby pro zpětné použití  </t>
  </si>
  <si>
    <t>Kč</t>
  </si>
  <si>
    <t>387955956</t>
  </si>
  <si>
    <t>56</t>
  </si>
  <si>
    <t>998766201</t>
  </si>
  <si>
    <t>Přesun hmot procentní pro kce truhlářské v objektech v do 6 m</t>
  </si>
  <si>
    <t>-368901169</t>
  </si>
  <si>
    <t>771</t>
  </si>
  <si>
    <t>Podlahy z dlaždic</t>
  </si>
  <si>
    <t>57</t>
  </si>
  <si>
    <t>771121011</t>
  </si>
  <si>
    <t>Nátěr penetrační na podlahu</t>
  </si>
  <si>
    <t>-2123155445</t>
  </si>
  <si>
    <t>23,55 "skladba S4</t>
  </si>
  <si>
    <t>58</t>
  </si>
  <si>
    <t>771121025</t>
  </si>
  <si>
    <t>Broušení stávajícího podkladu před litím stěrky před pokládkou dlažby</t>
  </si>
  <si>
    <t>1382678554</t>
  </si>
  <si>
    <t>59</t>
  </si>
  <si>
    <t>771151022</t>
  </si>
  <si>
    <t>Samonivelační stěrka podlah pevnosti 30 MPa tl přes 3 do 5 mm</t>
  </si>
  <si>
    <t>383983212</t>
  </si>
  <si>
    <t>60</t>
  </si>
  <si>
    <t>771474113</t>
  </si>
  <si>
    <t>Montáž soklů z dlaždic keramických rovných lepených cementovým flexibilním lepidlem v přes 90 do 120 mm</t>
  </si>
  <si>
    <t>-810272337</t>
  </si>
  <si>
    <t>11,3+9,5 "m.č.1.10, 1.17</t>
  </si>
  <si>
    <t>61</t>
  </si>
  <si>
    <t>771574416</t>
  </si>
  <si>
    <t>Montáž podlah keramických hladkých lepených cementovým flexibilním lepidlem přes 9 do 12 ks/m2</t>
  </si>
  <si>
    <t>621880859</t>
  </si>
  <si>
    <t>62</t>
  </si>
  <si>
    <t>59761128</t>
  </si>
  <si>
    <t>dlažba keramická slinutá nemrazuvzdorná R9/A povrch hladký/matný tl do 10mm přes 9 do 12ks/m2</t>
  </si>
  <si>
    <t>60770061</t>
  </si>
  <si>
    <t>57,34+23,55+20,8*0,1</t>
  </si>
  <si>
    <t>82,97*1,1 'Přepočtené koeficientem množství</t>
  </si>
  <si>
    <t>63</t>
  </si>
  <si>
    <t>771591112</t>
  </si>
  <si>
    <t>Izolace pod dlažbu nátěrem nebo stěrkou ve dvou vrstvách vč.systémových detailů</t>
  </si>
  <si>
    <t>-1440401853</t>
  </si>
  <si>
    <t>64</t>
  </si>
  <si>
    <t>771591117</t>
  </si>
  <si>
    <t>Podlahy spárování akrylem</t>
  </si>
  <si>
    <t>-312199820</t>
  </si>
  <si>
    <t>65</t>
  </si>
  <si>
    <t>998771201</t>
  </si>
  <si>
    <t>Přesun hmot procentní pro podlahy z dlaždic v objektech v do 6 m</t>
  </si>
  <si>
    <t>-339780653</t>
  </si>
  <si>
    <t>776</t>
  </si>
  <si>
    <t>Podlahy povlakové</t>
  </si>
  <si>
    <t>66</t>
  </si>
  <si>
    <t>776111115</t>
  </si>
  <si>
    <t>Broušení podkladu povlakových podlah před litím stěrky</t>
  </si>
  <si>
    <t>-441335760</t>
  </si>
  <si>
    <t>35,32 "skladba S3</t>
  </si>
  <si>
    <t>95,75 "skladba S5</t>
  </si>
  <si>
    <t>67</t>
  </si>
  <si>
    <t>776121321</t>
  </si>
  <si>
    <t>Neředěná penetrace savého podkladu povlakových podlah</t>
  </si>
  <si>
    <t>941472578</t>
  </si>
  <si>
    <t>68</t>
  </si>
  <si>
    <t>776141121</t>
  </si>
  <si>
    <t>Stěrka podlahová nivelační pro vyrovnání podkladu povlakových podlah pevnosti 30 MPa tl do 3 mm</t>
  </si>
  <si>
    <t>2147282297</t>
  </si>
  <si>
    <t>69</t>
  </si>
  <si>
    <t>776141122</t>
  </si>
  <si>
    <t>Stěrka podlahová nivelační pro vyrovnání podkladu povlakových podlah pevnosti 30 MPa tl přes 3 do 5 mm</t>
  </si>
  <si>
    <t>-1994417310</t>
  </si>
  <si>
    <t>70</t>
  </si>
  <si>
    <t>776201811</t>
  </si>
  <si>
    <t>Demontáž lepených povlakových podlah bez podložky ručně</t>
  </si>
  <si>
    <t>-2063070974</t>
  </si>
  <si>
    <t>35,32 "skladba B3</t>
  </si>
  <si>
    <t>48,74 "skladba B5</t>
  </si>
  <si>
    <t>71</t>
  </si>
  <si>
    <t>776211111</t>
  </si>
  <si>
    <t>Lepení textilních pásů</t>
  </si>
  <si>
    <t>-981708154</t>
  </si>
  <si>
    <t>72</t>
  </si>
  <si>
    <t>6975106R</t>
  </si>
  <si>
    <t>koberec zátěžový -dle PD</t>
  </si>
  <si>
    <t>779863447</t>
  </si>
  <si>
    <t>35,32</t>
  </si>
  <si>
    <t>35,32*1,1 'Přepočtené koeficientem množství</t>
  </si>
  <si>
    <t>73</t>
  </si>
  <si>
    <t>776231111</t>
  </si>
  <si>
    <t>Lepení lamel a čtverců z vinylu standardním lepidlem</t>
  </si>
  <si>
    <t>-679813381</t>
  </si>
  <si>
    <t>74</t>
  </si>
  <si>
    <t>2841105R</t>
  </si>
  <si>
    <t xml:space="preserve">dílce vinylové tl 2,5mm, nášlapná vrstva min. 0,7mm -dle  PD</t>
  </si>
  <si>
    <t>-1341411952</t>
  </si>
  <si>
    <t>11,92+95,75</t>
  </si>
  <si>
    <t>107,67*1,1 'Přepočtené koeficientem množství</t>
  </si>
  <si>
    <t>75</t>
  </si>
  <si>
    <t>776411111</t>
  </si>
  <si>
    <t>Montáž obvodových soklíků výšky do 80 mm</t>
  </si>
  <si>
    <t>1851682655</t>
  </si>
  <si>
    <t>18,15+14,95-0,8*2 "m.č.1.01, 1.03</t>
  </si>
  <si>
    <t>76</t>
  </si>
  <si>
    <t>spcm776</t>
  </si>
  <si>
    <t xml:space="preserve">Soklík kobercový výška do 80 mm </t>
  </si>
  <si>
    <t>451509656</t>
  </si>
  <si>
    <t>31,5*1,02 'Přepočtené koeficientem množství</t>
  </si>
  <si>
    <t>77</t>
  </si>
  <si>
    <t>776421111</t>
  </si>
  <si>
    <t>Montáž obvodových lišt lepením</t>
  </si>
  <si>
    <t>60715805</t>
  </si>
  <si>
    <t>10,81+16,53+12,38+8,1+16,47+8,51+30,78+14,03+12,22+8,31-0,8*20-1*2-0,7*3 "dle tabulky místností</t>
  </si>
  <si>
    <t>78</t>
  </si>
  <si>
    <t>28411008</t>
  </si>
  <si>
    <t>lišta soklová PVC 16x60mm</t>
  </si>
  <si>
    <t>988217527</t>
  </si>
  <si>
    <t>118,04*1,02 'Přepočtené koeficientem množství</t>
  </si>
  <si>
    <t>79</t>
  </si>
  <si>
    <t>998776201</t>
  </si>
  <si>
    <t>Přesun hmot procentní pro podlahy povlakové v objektech v do 6 m</t>
  </si>
  <si>
    <t>-479793512</t>
  </si>
  <si>
    <t>781</t>
  </si>
  <si>
    <t>Dokončovací práce - obklady</t>
  </si>
  <si>
    <t>80</t>
  </si>
  <si>
    <t>781121011</t>
  </si>
  <si>
    <t>Nátěr penetrační na stěnu</t>
  </si>
  <si>
    <t>-1591791423</t>
  </si>
  <si>
    <t>81</t>
  </si>
  <si>
    <t>781131112</t>
  </si>
  <si>
    <t>Izolace pod obklad nátěrem nebo stěrkou ve dvou vrstvách vč.systémových detailů</t>
  </si>
  <si>
    <t>-721400445</t>
  </si>
  <si>
    <t>269,516*0,25 "25 % plochy</t>
  </si>
  <si>
    <t>82</t>
  </si>
  <si>
    <t>781472217</t>
  </si>
  <si>
    <t>Montáž obkladů keramických hladkých lepených cementovým flexibilním lepidlem přes 12 do 19 ks/m2</t>
  </si>
  <si>
    <t>-1340654930</t>
  </si>
  <si>
    <t>m.č,.1.04, 1.09, 1.11, 1.12, 1.13, 1.19, 1.21, 1.22, 1.23</t>
  </si>
  <si>
    <t>(33,1+8,82+26,04+15,78+15,2+16,2+6,5+15,8)*2</t>
  </si>
  <si>
    <t>(0,75+0,75+1,1)*0,4</t>
  </si>
  <si>
    <t>12,22*1,8</t>
  </si>
  <si>
    <t>-0,8*2*9</t>
  </si>
  <si>
    <t>-0,7*2*10</t>
  </si>
  <si>
    <t>83</t>
  </si>
  <si>
    <t>59761701</t>
  </si>
  <si>
    <t>obklad keramický nemrazuvzdorný povrch hladký/lesklý tl do 10mm přes 12 do 19ks/m2</t>
  </si>
  <si>
    <t>2019280879</t>
  </si>
  <si>
    <t>269,516*1,1 'Přepočtené koeficientem množství</t>
  </si>
  <si>
    <t>84</t>
  </si>
  <si>
    <t>781492251</t>
  </si>
  <si>
    <t>Montáž profilů ukončovacích a rohových lepených flexibilním cementovým lepidlem</t>
  </si>
  <si>
    <t>-1714299076</t>
  </si>
  <si>
    <t>135 "odhad</t>
  </si>
  <si>
    <t>85</t>
  </si>
  <si>
    <t>28342003</t>
  </si>
  <si>
    <t>lišta ukončovací z PVC 10mm</t>
  </si>
  <si>
    <t>1731629368</t>
  </si>
  <si>
    <t>135*1,05 'Přepočtené koeficientem množství</t>
  </si>
  <si>
    <t>86</t>
  </si>
  <si>
    <t>781495115</t>
  </si>
  <si>
    <t>Spárování vnitřních obkladů silikonem</t>
  </si>
  <si>
    <t>1479542159</t>
  </si>
  <si>
    <t>150 "odhad</t>
  </si>
  <si>
    <t>87</t>
  </si>
  <si>
    <t>998781201</t>
  </si>
  <si>
    <t>Přesun hmot procentní pro obklady keramické v objektech v do 6 m</t>
  </si>
  <si>
    <t>-483214925</t>
  </si>
  <si>
    <t>783</t>
  </si>
  <si>
    <t>Dokončovací práce - nátěry</t>
  </si>
  <si>
    <t>88</t>
  </si>
  <si>
    <t>783301303</t>
  </si>
  <si>
    <t>Bezoplachové odrezivění zámečnických konstrukcí</t>
  </si>
  <si>
    <t>1544067584</t>
  </si>
  <si>
    <t>4,8*0,2*16+5*0,2*1 "stáv.zárubně</t>
  </si>
  <si>
    <t>4,7*0,2*7+4,8*0,2*3 "nové zárubně</t>
  </si>
  <si>
    <t>89</t>
  </si>
  <si>
    <t>783301311</t>
  </si>
  <si>
    <t>Odmaštění zámečnických konstrukcí vodou ředitelným odmašťovačem</t>
  </si>
  <si>
    <t>-554559150</t>
  </si>
  <si>
    <t>90</t>
  </si>
  <si>
    <t>783314101</t>
  </si>
  <si>
    <t>Základní jednonásobný syntetický nátěr zámečnických konstrukcí</t>
  </si>
  <si>
    <t>-1552985825</t>
  </si>
  <si>
    <t>91</t>
  </si>
  <si>
    <t>783317101</t>
  </si>
  <si>
    <t>Krycí jednonásobný syntetický standardní nátěr zámečnických konstrukcí</t>
  </si>
  <si>
    <t>-1449519139</t>
  </si>
  <si>
    <t>25,82*2 "zárubně 2xnátěr</t>
  </si>
  <si>
    <t>92</t>
  </si>
  <si>
    <t>783813131</t>
  </si>
  <si>
    <t>Penetrační syntetický nátěr hladkých, tenkovrstvých zrnitých a štukových omítek (omyvatelný sokl)</t>
  </si>
  <si>
    <t>1845406644</t>
  </si>
  <si>
    <t xml:space="preserve">m.č.1.02, 1.06, 1.07, 1.08, 1.10, 1.15, 1.16, 1.24, 1.25 </t>
  </si>
  <si>
    <t>(16,53+12,38+8,1+16,47+30,78)*1,5</t>
  </si>
  <si>
    <t>(11,32+8,51+12,2+8,31)*2</t>
  </si>
  <si>
    <t>-1*1,5*1</t>
  </si>
  <si>
    <t>-0,8*1,5*15</t>
  </si>
  <si>
    <t>-0,7*1,5*2</t>
  </si>
  <si>
    <t>-1,25*1,5*2</t>
  </si>
  <si>
    <t>-0,8*2*5</t>
  </si>
  <si>
    <t>-0,75*2*1</t>
  </si>
  <si>
    <t>93</t>
  </si>
  <si>
    <t>783817421</t>
  </si>
  <si>
    <t>Krycí dvojnásobný syntetický nátěr hladkých, zrnitých tenkovrstvých nebo štukových omítek (omyvatelný sokl)</t>
  </si>
  <si>
    <t>1936638934</t>
  </si>
  <si>
    <t>784</t>
  </si>
  <si>
    <t>Dokončovací práce - malby a tapety</t>
  </si>
  <si>
    <t>94</t>
  </si>
  <si>
    <t>784121001</t>
  </si>
  <si>
    <t>Oškrabání malby v místnostech v do 3,80 m</t>
  </si>
  <si>
    <t>735291306</t>
  </si>
  <si>
    <t>274,52 "strop -dle tabulky místností</t>
  </si>
  <si>
    <t>95</t>
  </si>
  <si>
    <t>784131101</t>
  </si>
  <si>
    <t>Odstranění linkrustace v místnostech v do 3,80 m</t>
  </si>
  <si>
    <t>352063708</t>
  </si>
  <si>
    <t>(2,05+1,8+4,7+3,5+1,2)*1,5-1*1,5 "m.č.1.05, 1.06</t>
  </si>
  <si>
    <t>(2,8+3,1)*1,5-0,8*1,5 " m.č.1.18</t>
  </si>
  <si>
    <t>96</t>
  </si>
  <si>
    <t>784181121</t>
  </si>
  <si>
    <t>Hloubková jednonásobná bezbarvá penetrace podkladu v místnostech v do 3,80 m</t>
  </si>
  <si>
    <t>2118960205</t>
  </si>
  <si>
    <t>543,349+92,28-172,22 "stáv.a nové stěny bez omyvatelného soklu</t>
  </si>
  <si>
    <t>97</t>
  </si>
  <si>
    <t>784211101</t>
  </si>
  <si>
    <t>Dvojnásobné bílé malby ze směsí za mokra výborně oděruvzdorných v místnostech v do 3,80 m</t>
  </si>
  <si>
    <t>357374727</t>
  </si>
  <si>
    <t>98</t>
  </si>
  <si>
    <t>784211161</t>
  </si>
  <si>
    <t>Příplatek k cenám 2x maleb ze směsí za mokra oděruvzdorných za barevnou malbu v světlém odstínu</t>
  </si>
  <si>
    <t>-783138296</t>
  </si>
  <si>
    <t>02 - Zdravotechnika</t>
  </si>
  <si>
    <t xml:space="preserve">    1 - Zemní práce</t>
  </si>
  <si>
    <t xml:space="preserve">    4 - Vodorovné konstrukce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</si>
  <si>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</si>
  <si>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</si>
  <si>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</si>
  <si>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</si>
  <si>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VRN - Vedlejší rozpočtové náklady</t>
  </si>
  <si>
    <t>Zemní práce</t>
  </si>
  <si>
    <t>C13220-1101</t>
  </si>
  <si>
    <t xml:space="preserve">Hlb rýh 60cm horn 3 100m3  *</t>
  </si>
  <si>
    <t>1354897775</t>
  </si>
  <si>
    <t xml:space="preserve">(0.75*1.6+0.7*2+0.75*1.3+0.75*1)*0.4              </t>
  </si>
  <si>
    <t>C13220-1109</t>
  </si>
  <si>
    <t xml:space="preserve">Přípl za lepivost rýh v hor.3   *</t>
  </si>
  <si>
    <t>2135565911</t>
  </si>
  <si>
    <t>C16270-1102</t>
  </si>
  <si>
    <t>Vodorovné přem.výkopku do 7000m 1-4*</t>
  </si>
  <si>
    <t>2088977652</t>
  </si>
  <si>
    <t xml:space="preserve">lože                                              </t>
  </si>
  <si>
    <t xml:space="preserve">(2.5+3.5)*0.4*0.1                                 </t>
  </si>
  <si>
    <t xml:space="preserve">obsyp                                             </t>
  </si>
  <si>
    <t xml:space="preserve">2.5*0.4*0.4+3.5*0.4*0.425                         </t>
  </si>
  <si>
    <t>C17120-1201</t>
  </si>
  <si>
    <t xml:space="preserve">Uložení sypaniny na skládku   *</t>
  </si>
  <si>
    <t>-84760886</t>
  </si>
  <si>
    <t>90000007</t>
  </si>
  <si>
    <t>Poplatek za skládku - zemina</t>
  </si>
  <si>
    <t>2066460280</t>
  </si>
  <si>
    <t xml:space="preserve">1.235*2                                           </t>
  </si>
  <si>
    <t>C17410-1101</t>
  </si>
  <si>
    <t xml:space="preserve">Zásyp zhutnění jam   *</t>
  </si>
  <si>
    <t>1209938033</t>
  </si>
  <si>
    <t xml:space="preserve">1.73-1.235                                        </t>
  </si>
  <si>
    <t>C17510-1101</t>
  </si>
  <si>
    <t>Obsyp potr bez prohoz sypaniny *</t>
  </si>
  <si>
    <t>751653344</t>
  </si>
  <si>
    <t xml:space="preserve">0.995-2.5*3.14*0.06*0.06-3.5*3.14*0.065*0.065     </t>
  </si>
  <si>
    <t>58155332</t>
  </si>
  <si>
    <t>Písek maltový Božíčany</t>
  </si>
  <si>
    <t>900287242</t>
  </si>
  <si>
    <t xml:space="preserve">0.92*1.67*1.1*1.02                                </t>
  </si>
  <si>
    <t>Vodorovné konstrukce</t>
  </si>
  <si>
    <t>R45157-3111/03</t>
  </si>
  <si>
    <t xml:space="preserve">Lože výkopu z písku Božíčany  *</t>
  </si>
  <si>
    <t>-905445939</t>
  </si>
  <si>
    <t>C63131-2141</t>
  </si>
  <si>
    <t>Doplnění mazaniny BP rýhy</t>
  </si>
  <si>
    <t>817406101</t>
  </si>
  <si>
    <t xml:space="preserve">6*0.4*0.1                                         </t>
  </si>
  <si>
    <t>C72111-0806</t>
  </si>
  <si>
    <t>Dmtž potrubí kam do DN 200</t>
  </si>
  <si>
    <t>-1905206378</t>
  </si>
  <si>
    <t>C72114-0802</t>
  </si>
  <si>
    <t>Dmtž potrubí lit -DN 100</t>
  </si>
  <si>
    <t>-1114728482</t>
  </si>
  <si>
    <t>C72117-1803</t>
  </si>
  <si>
    <t>Dmtž potrubí PVC-D 75</t>
  </si>
  <si>
    <t>1715588329</t>
  </si>
  <si>
    <t>C72129-0821</t>
  </si>
  <si>
    <t>Dmtž kanaliz přesun hmot -6m</t>
  </si>
  <si>
    <t>530450412</t>
  </si>
  <si>
    <t>C72213-0801</t>
  </si>
  <si>
    <t>Dmtž potrubí ocelzáv -DN 25</t>
  </si>
  <si>
    <t>475119981</t>
  </si>
  <si>
    <t>C72217-0804</t>
  </si>
  <si>
    <t>Dmtž potrubí PH -D50</t>
  </si>
  <si>
    <t>-72234929</t>
  </si>
  <si>
    <t>C72229-0821</t>
  </si>
  <si>
    <t>Dmtž vodovod přesun výška -6m</t>
  </si>
  <si>
    <t>-15500030</t>
  </si>
  <si>
    <t>C72511-0811</t>
  </si>
  <si>
    <t>Dmtž klozet splach</t>
  </si>
  <si>
    <t>soub</t>
  </si>
  <si>
    <t>-2131234474</t>
  </si>
  <si>
    <t>C72521-0821</t>
  </si>
  <si>
    <t>Dmtž umyvadlo dit,ocel,lit</t>
  </si>
  <si>
    <t>70862445</t>
  </si>
  <si>
    <t>C72524-0811</t>
  </si>
  <si>
    <t>Dmtž kabin sprch</t>
  </si>
  <si>
    <t>909517132</t>
  </si>
  <si>
    <t>C72524-0812</t>
  </si>
  <si>
    <t>Dmtž mís sprch</t>
  </si>
  <si>
    <t>379982381</t>
  </si>
  <si>
    <t>C72533-0840</t>
  </si>
  <si>
    <t>Dmtž výlevka lit,ocel</t>
  </si>
  <si>
    <t>-368609283</t>
  </si>
  <si>
    <t>C72559-0811</t>
  </si>
  <si>
    <t>Dmtž zaříz předmět přesun vyska-6m</t>
  </si>
  <si>
    <t>-1673841627</t>
  </si>
  <si>
    <t>C72582-0801</t>
  </si>
  <si>
    <t>Dmtž baterie nástěn</t>
  </si>
  <si>
    <t>515778310</t>
  </si>
  <si>
    <t>C72582-0802</t>
  </si>
  <si>
    <t>Dmtž baterie stoján 1otvor</t>
  </si>
  <si>
    <t>1532934279</t>
  </si>
  <si>
    <t>C72586-0811</t>
  </si>
  <si>
    <t>Dmtž uzávěr zápach jdn</t>
  </si>
  <si>
    <t>-511648680</t>
  </si>
  <si>
    <t>C96508-1813</t>
  </si>
  <si>
    <t>Dlažba dlaždic kam cem tera 1m2 *</t>
  </si>
  <si>
    <t>-1612969136</t>
  </si>
  <si>
    <t xml:space="preserve">(2.5+3.5)*0.5                                     </t>
  </si>
  <si>
    <t>C96901-1121</t>
  </si>
  <si>
    <t>Vybourání vodovod DN 52m</t>
  </si>
  <si>
    <t>1523294935</t>
  </si>
  <si>
    <t>C96902-1111</t>
  </si>
  <si>
    <t>Vybour.kanalizační potrubí DN 100mm</t>
  </si>
  <si>
    <t>1181727990</t>
  </si>
  <si>
    <t>C97404-2557</t>
  </si>
  <si>
    <t>Rýhy dlažba B monol hl 10cm š 30cm</t>
  </si>
  <si>
    <t>-771238656</t>
  </si>
  <si>
    <t xml:space="preserve">2.5+3.5                                           </t>
  </si>
  <si>
    <t>C97404-2559</t>
  </si>
  <si>
    <t>Přípl zkd 10cm hl 10cm</t>
  </si>
  <si>
    <t>927416655</t>
  </si>
  <si>
    <t>C95394-1000/99</t>
  </si>
  <si>
    <t>Osaz kotev prvků zabetonováním 1kg</t>
  </si>
  <si>
    <t>ks</t>
  </si>
  <si>
    <t>-931698394</t>
  </si>
  <si>
    <t xml:space="preserve">PPR 20                                            </t>
  </si>
  <si>
    <t xml:space="preserve">2+11+3*2                                          </t>
  </si>
  <si>
    <t xml:space="preserve">PPR 25                                            </t>
  </si>
  <si>
    <t xml:space="preserve">2+8+4                                             </t>
  </si>
  <si>
    <t xml:space="preserve">pož.D 35                                          </t>
  </si>
  <si>
    <t xml:space="preserve">4                                                 </t>
  </si>
  <si>
    <t xml:space="preserve">PPR 32                                            </t>
  </si>
  <si>
    <t xml:space="preserve">3*2+8+3+2                                         </t>
  </si>
  <si>
    <t xml:space="preserve">PPR 40                                            </t>
  </si>
  <si>
    <t xml:space="preserve">8+5                                               </t>
  </si>
  <si>
    <t xml:space="preserve">kan.DN 100                                        </t>
  </si>
  <si>
    <t xml:space="preserve">3                                                 </t>
  </si>
  <si>
    <t>42396095</t>
  </si>
  <si>
    <t>Objímky potr.závěs+guma 20-24 G 1/2"</t>
  </si>
  <si>
    <t>-1101453000</t>
  </si>
  <si>
    <t>42396081</t>
  </si>
  <si>
    <t>Objímky potr.závěs+guma 25-30 G 3/4"</t>
  </si>
  <si>
    <t>849472113</t>
  </si>
  <si>
    <t>42396082</t>
  </si>
  <si>
    <t>Objímka potr.závěs+guma 31-38 G 1"</t>
  </si>
  <si>
    <t>831642816</t>
  </si>
  <si>
    <t xml:space="preserve">4+19                                              </t>
  </si>
  <si>
    <t>42396083</t>
  </si>
  <si>
    <t>Objímka potr.závěs+guma 40-46 G 5/4"</t>
  </si>
  <si>
    <t>-568453133</t>
  </si>
  <si>
    <t>42396078</t>
  </si>
  <si>
    <t>Trubkové objímky DN 100mm</t>
  </si>
  <si>
    <t>-1655150242</t>
  </si>
  <si>
    <t>90000004</t>
  </si>
  <si>
    <t>Poplatek za skládku - suť netříděná</t>
  </si>
  <si>
    <t>-982110236</t>
  </si>
  <si>
    <t xml:space="preserve">0.18+0.1+0.25                                     </t>
  </si>
  <si>
    <t>90000008</t>
  </si>
  <si>
    <t>Poplatek za skládku - beton, cihla</t>
  </si>
  <si>
    <t>-1489033162</t>
  </si>
  <si>
    <t xml:space="preserve">0.39+0.13+0.65+0.51+0.19                          </t>
  </si>
  <si>
    <t>90000016</t>
  </si>
  <si>
    <t>Poplatek za uložení ocel. odpadu</t>
  </si>
  <si>
    <t>978825467</t>
  </si>
  <si>
    <t>90000041</t>
  </si>
  <si>
    <t>Poplatek za uložení litin.odpadu</t>
  </si>
  <si>
    <t>-941649326</t>
  </si>
  <si>
    <t>C97908-1111</t>
  </si>
  <si>
    <t xml:space="preserve">Odvoz suti na skládku do 1km  *</t>
  </si>
  <si>
    <t>-1498864969</t>
  </si>
  <si>
    <t xml:space="preserve">2.04+0.52                                         </t>
  </si>
  <si>
    <t>C97908-1121/01</t>
  </si>
  <si>
    <t>Odvoz suti na skládku za další 1km</t>
  </si>
  <si>
    <t>907199640</t>
  </si>
  <si>
    <t xml:space="preserve">2.56*6                                            </t>
  </si>
  <si>
    <t>C99928-1111</t>
  </si>
  <si>
    <t xml:space="preserve">Přesun hm v.do 25m     *</t>
  </si>
  <si>
    <t>548102737</t>
  </si>
  <si>
    <t>C71346-2112/99</t>
  </si>
  <si>
    <t>Izol potrubí skruž PE spona DN 20</t>
  </si>
  <si>
    <t>-894357256</t>
  </si>
  <si>
    <t xml:space="preserve">14+9+5.5+11.5                                     </t>
  </si>
  <si>
    <t>28770192</t>
  </si>
  <si>
    <t>Izolace PE návlek.D 22/5</t>
  </si>
  <si>
    <t>-424656950</t>
  </si>
  <si>
    <t>28770193</t>
  </si>
  <si>
    <t>Izolace PE návlek.D 22/13</t>
  </si>
  <si>
    <t>427310994</t>
  </si>
  <si>
    <t>28770194</t>
  </si>
  <si>
    <t>Izolace PE návlek.D 22/20</t>
  </si>
  <si>
    <t>-532760798</t>
  </si>
  <si>
    <t xml:space="preserve">5.5+11.5                                          </t>
  </si>
  <si>
    <t>C71346-2113/99</t>
  </si>
  <si>
    <t>Izol potrubí skruž PE spona DN 25</t>
  </si>
  <si>
    <t>-442345728</t>
  </si>
  <si>
    <t xml:space="preserve">5+24.5+8                                          </t>
  </si>
  <si>
    <t>28770148</t>
  </si>
  <si>
    <t>Izolace PE návlek.D 28/9</t>
  </si>
  <si>
    <t>1035454798</t>
  </si>
  <si>
    <t>28770203</t>
  </si>
  <si>
    <t>Izolace PE návlek.D 28/5</t>
  </si>
  <si>
    <t>-2008922308</t>
  </si>
  <si>
    <t>28770195</t>
  </si>
  <si>
    <t>Izolace PE návlek.D 28/20</t>
  </si>
  <si>
    <t>-1335849189</t>
  </si>
  <si>
    <t>C71346-2114/99</t>
  </si>
  <si>
    <t>Izol potrubí skruž PE spona DN 32</t>
  </si>
  <si>
    <t>-364897118</t>
  </si>
  <si>
    <t xml:space="preserve">3+6+15.5                                          </t>
  </si>
  <si>
    <t>28770206</t>
  </si>
  <si>
    <t>Izolace PE návlek.D 35/9</t>
  </si>
  <si>
    <t>-1358590706</t>
  </si>
  <si>
    <t>28702205</t>
  </si>
  <si>
    <t>Izolace PE návlek.D 35/20</t>
  </si>
  <si>
    <t>161042262</t>
  </si>
  <si>
    <t xml:space="preserve">6+15.5                                            </t>
  </si>
  <si>
    <t>C71346-2115/99</t>
  </si>
  <si>
    <t>Izol potrubí skruž PE spona DN 40</t>
  </si>
  <si>
    <t>1907858375</t>
  </si>
  <si>
    <t xml:space="preserve">10+17.5                                           </t>
  </si>
  <si>
    <t>28770197</t>
  </si>
  <si>
    <t>Izolace PE návlek.D 42/9</t>
  </si>
  <si>
    <t>-939440401</t>
  </si>
  <si>
    <t>28770394</t>
  </si>
  <si>
    <t>Izolace PE návlek.D 42/30</t>
  </si>
  <si>
    <t>1390539141</t>
  </si>
  <si>
    <t>C71346-2120/99</t>
  </si>
  <si>
    <t>Izol potrubí skruž PE spona DN 110</t>
  </si>
  <si>
    <t>2027523301</t>
  </si>
  <si>
    <t xml:space="preserve">0.7+0.2+0.8+0.2+0.4+0.2+1.5+0.2+0.3               </t>
  </si>
  <si>
    <t>28770933</t>
  </si>
  <si>
    <t>Izolace návlek.dl.2m D 114/25mm</t>
  </si>
  <si>
    <t>-223026376</t>
  </si>
  <si>
    <t>C99871-3101</t>
  </si>
  <si>
    <t xml:space="preserve">Přesun hm izol.tepel.výška  6m  *</t>
  </si>
  <si>
    <t>-851942029</t>
  </si>
  <si>
    <t>721</t>
  </si>
  <si>
    <t>Zdravotechnika - vnitřní kanalizace</t>
  </si>
  <si>
    <t>C72110-0911/04</t>
  </si>
  <si>
    <t>Uzátkovaní kanalizačního hrdla</t>
  </si>
  <si>
    <t>1217466620</t>
  </si>
  <si>
    <t>C72111-0915</t>
  </si>
  <si>
    <t>Potrubí kam propojení -DN 100</t>
  </si>
  <si>
    <t>-1638775648</t>
  </si>
  <si>
    <t>28650850</t>
  </si>
  <si>
    <t>Přechodka kanal.PVC KGUS 100 K/PVC</t>
  </si>
  <si>
    <t>-2073491292</t>
  </si>
  <si>
    <t>C72111-0916</t>
  </si>
  <si>
    <t>Potrubí kam propojení DN 125</t>
  </si>
  <si>
    <t>1990830776</t>
  </si>
  <si>
    <t>28650849</t>
  </si>
  <si>
    <t>Přechodka kanal.PVC KGUS 125 K/PVC</t>
  </si>
  <si>
    <t>585629739</t>
  </si>
  <si>
    <t>C72114-0915</t>
  </si>
  <si>
    <t>Potrubí lit odpadní propojení DN100</t>
  </si>
  <si>
    <t>-1468218273</t>
  </si>
  <si>
    <t>55241544</t>
  </si>
  <si>
    <t>Přechodka litina/PPs HTUG DN 125</t>
  </si>
  <si>
    <t>1795946670</t>
  </si>
  <si>
    <t xml:space="preserve">3*1.01                                            </t>
  </si>
  <si>
    <t>C72117-3401/98</t>
  </si>
  <si>
    <t>Potrubí z PVC KG Systém</t>
  </si>
  <si>
    <t>-882120837</t>
  </si>
  <si>
    <t xml:space="preserve">ležaté hrdlové DN 100,tl. 3,0 mm                  </t>
  </si>
  <si>
    <t xml:space="preserve">1.5+1+1                                           </t>
  </si>
  <si>
    <t>C72117-3402/98</t>
  </si>
  <si>
    <t>1132698622</t>
  </si>
  <si>
    <t xml:space="preserve">ležaté hrdlové DN 125,tl. 3,0 mm                  </t>
  </si>
  <si>
    <t xml:space="preserve">2+1.5                                             </t>
  </si>
  <si>
    <t>C72117-4025/98</t>
  </si>
  <si>
    <t>Potrubí z PP HT Systém</t>
  </si>
  <si>
    <t>306700474</t>
  </si>
  <si>
    <t xml:space="preserve">odpadní hrdlové DN 100                            </t>
  </si>
  <si>
    <t xml:space="preserve">3+0.8+0.2+0.2+3+0.2+1.5+0.2+0.4+0.4+0.4+0.7       </t>
  </si>
  <si>
    <t>C72117-4042/98</t>
  </si>
  <si>
    <t>961088419</t>
  </si>
  <si>
    <t xml:space="preserve">připojovací hrdlové DN 40                         </t>
  </si>
  <si>
    <t xml:space="preserve">1.3+0.7                                           </t>
  </si>
  <si>
    <t>C72117-4043/98</t>
  </si>
  <si>
    <t>968954074</t>
  </si>
  <si>
    <t xml:space="preserve">připojovací hrdlové DN 50                         </t>
  </si>
  <si>
    <t xml:space="preserve">0.6+1+0.6+0.3                                     </t>
  </si>
  <si>
    <t>28770271</t>
  </si>
  <si>
    <t>Čisticí kus HT D 110mm</t>
  </si>
  <si>
    <t>1297040416</t>
  </si>
  <si>
    <t>C72119-4104</t>
  </si>
  <si>
    <t>Vyvedení kanal výpustek D 40</t>
  </si>
  <si>
    <t>-337482482</t>
  </si>
  <si>
    <t>C72119-4105</t>
  </si>
  <si>
    <t>Vyvedení kanal výpustek D 50</t>
  </si>
  <si>
    <t>854361215</t>
  </si>
  <si>
    <t>C72119-4109</t>
  </si>
  <si>
    <t>Vyvedení kanal výpustek D 110</t>
  </si>
  <si>
    <t>-219591583</t>
  </si>
  <si>
    <t xml:space="preserve">3+1                                               </t>
  </si>
  <si>
    <t>C72129-0111</t>
  </si>
  <si>
    <t>Zkouška těs kanal vodou -DN 125</t>
  </si>
  <si>
    <t>1432386144</t>
  </si>
  <si>
    <t xml:space="preserve">3.5+3.5+11+2+2.5                                  </t>
  </si>
  <si>
    <t>C99872-1101</t>
  </si>
  <si>
    <t xml:space="preserve">Přesun hm kanalizace výška  6m  *</t>
  </si>
  <si>
    <t>279475661</t>
  </si>
  <si>
    <t>R72121-2305</t>
  </si>
  <si>
    <t>Mtž podlah sprch.žlabu DN 50mm</t>
  </si>
  <si>
    <t>1216214201</t>
  </si>
  <si>
    <t>55396187</t>
  </si>
  <si>
    <t>Žlab nerez dl.850mm ke stěně</t>
  </si>
  <si>
    <t>1530437429</t>
  </si>
  <si>
    <t>722</t>
  </si>
  <si>
    <t>Zdravotechnika - vnitřní vodovod</t>
  </si>
  <si>
    <t>C72214-0234</t>
  </si>
  <si>
    <t>Potrubí ocel pozink IVCCT D 35x1,5mm</t>
  </si>
  <si>
    <t>172769051</t>
  </si>
  <si>
    <t xml:space="preserve">vně i uvniř pozink                                </t>
  </si>
  <si>
    <t xml:space="preserve">0.3+1.9+0.5+2+0.3                                 </t>
  </si>
  <si>
    <t>C72217-0911</t>
  </si>
  <si>
    <t>Potrubí rPE vsaz odboč D 32</t>
  </si>
  <si>
    <t>-1283432081</t>
  </si>
  <si>
    <t>C72217-0914</t>
  </si>
  <si>
    <t>Potrubí rPE vsaz odboč -D 63</t>
  </si>
  <si>
    <t>-1652924924</t>
  </si>
  <si>
    <t>C72217-0944</t>
  </si>
  <si>
    <t>Potrubí rPE spojka K 285 G 1"</t>
  </si>
  <si>
    <t>2124099930</t>
  </si>
  <si>
    <t>28653282</t>
  </si>
  <si>
    <t>Přechod závit PPr D 32x1"</t>
  </si>
  <si>
    <t>348446588</t>
  </si>
  <si>
    <t>C72217-0945</t>
  </si>
  <si>
    <t>Potrubí rPE spojka K 285 G 5/4</t>
  </si>
  <si>
    <t>2063946423</t>
  </si>
  <si>
    <t>28653283</t>
  </si>
  <si>
    <t>Přechod závit PPr D 40x5/4"</t>
  </si>
  <si>
    <t>-2126656858</t>
  </si>
  <si>
    <t>C72219-0401</t>
  </si>
  <si>
    <t>Upev vypust DN 15</t>
  </si>
  <si>
    <t>-1440910823</t>
  </si>
  <si>
    <t xml:space="preserve">(3+1+1)*2+3                                       </t>
  </si>
  <si>
    <t>C72222-0111</t>
  </si>
  <si>
    <t>Nástěnka K 247 G 1/2</t>
  </si>
  <si>
    <t>910061698</t>
  </si>
  <si>
    <t>C72222-0121</t>
  </si>
  <si>
    <t>par</t>
  </si>
  <si>
    <t>-1712278199</t>
  </si>
  <si>
    <t xml:space="preserve">3+1+1                                             </t>
  </si>
  <si>
    <t>C72223-9101</t>
  </si>
  <si>
    <t>Mtž vodov armatur 2závit G 1/2</t>
  </si>
  <si>
    <t>-1443067422</t>
  </si>
  <si>
    <t>55121192</t>
  </si>
  <si>
    <t>Kulový kohout G 1/2"</t>
  </si>
  <si>
    <t>-1302510744</t>
  </si>
  <si>
    <t>C72223-9102</t>
  </si>
  <si>
    <t>Mtž vodov armatur 2závit G 3/4</t>
  </si>
  <si>
    <t>1353439257</t>
  </si>
  <si>
    <t>55121203</t>
  </si>
  <si>
    <t>Kohouty kulové G 3/4"</t>
  </si>
  <si>
    <t>568127721</t>
  </si>
  <si>
    <t>C72223-9103</t>
  </si>
  <si>
    <t>Mtž vodov armatur 2závit G 1</t>
  </si>
  <si>
    <t>1501875164</t>
  </si>
  <si>
    <t>55121193</t>
  </si>
  <si>
    <t>Kulový kohout G 1"</t>
  </si>
  <si>
    <t>2029481400</t>
  </si>
  <si>
    <t>C72223-9104</t>
  </si>
  <si>
    <t>Mtž vodov armatur 2závit G 5/4</t>
  </si>
  <si>
    <t>139718507</t>
  </si>
  <si>
    <t>99</t>
  </si>
  <si>
    <t>55121194</t>
  </si>
  <si>
    <t>Kulový kohout G 5/4"</t>
  </si>
  <si>
    <t>1514915431</t>
  </si>
  <si>
    <t>100</t>
  </si>
  <si>
    <t>C72229-0226</t>
  </si>
  <si>
    <t>Zkouška tlak potr -DN 50</t>
  </si>
  <si>
    <t>2015842719</t>
  </si>
  <si>
    <t xml:space="preserve">5+14+24.5+3+5+26+8+21.5+8.5                       </t>
  </si>
  <si>
    <t>101</t>
  </si>
  <si>
    <t>C72229-0234</t>
  </si>
  <si>
    <t>Proplach a dezinfekce -DN 80</t>
  </si>
  <si>
    <t>-431341688</t>
  </si>
  <si>
    <t>102</t>
  </si>
  <si>
    <t>C99872-2101</t>
  </si>
  <si>
    <t xml:space="preserve">Přesun hm vodovod výška  6m   *</t>
  </si>
  <si>
    <t>-1529002684</t>
  </si>
  <si>
    <t>103</t>
  </si>
  <si>
    <t>R72217-1221/02</t>
  </si>
  <si>
    <t>Potrubí PPR D 20/2,8 PN 16</t>
  </si>
  <si>
    <t>-1917358038</t>
  </si>
  <si>
    <t>104</t>
  </si>
  <si>
    <t>R72217-1221/03</t>
  </si>
  <si>
    <t>Potrubí PPR s čedič. vlákny D20x2,8 PN 16</t>
  </si>
  <si>
    <t>140633024</t>
  </si>
  <si>
    <t xml:space="preserve">teplá drážka                                      </t>
  </si>
  <si>
    <t xml:space="preserve">2.4+0.7+0.2+0.3*2+1.8+0.2+2.2+0.5+0.2*2           </t>
  </si>
  <si>
    <t xml:space="preserve">teplá pod stropem                                 </t>
  </si>
  <si>
    <t xml:space="preserve">0.9+0.9+0.3+1.6+0.8+0.7+0.3                       </t>
  </si>
  <si>
    <t xml:space="preserve">cirkulace volně a pod stropem                     </t>
  </si>
  <si>
    <t xml:space="preserve">0.3+1.25+3.9+3.25+0.3+1.6+0.9                     </t>
  </si>
  <si>
    <t>105</t>
  </si>
  <si>
    <t>R72217-1222/01</t>
  </si>
  <si>
    <t>Potrubí PPR D 25/3,5 PN 16</t>
  </si>
  <si>
    <t>-1504752012</t>
  </si>
  <si>
    <t xml:space="preserve">studená                                           </t>
  </si>
  <si>
    <t xml:space="preserve">1+2.4+0.8+18+2.3                                  </t>
  </si>
  <si>
    <t>106</t>
  </si>
  <si>
    <t>R72217-1222/03</t>
  </si>
  <si>
    <t>Potrubí PPR s čedič. vlákny D25x3,5 PN 16</t>
  </si>
  <si>
    <t>302521568</t>
  </si>
  <si>
    <t xml:space="preserve">0.3+1.4+3.9+0.2+2.2                               </t>
  </si>
  <si>
    <t>107</t>
  </si>
  <si>
    <t>R72217-1223/01</t>
  </si>
  <si>
    <t>Potrubí PPR D 32/4,5 PN 16</t>
  </si>
  <si>
    <t>973065444</t>
  </si>
  <si>
    <t xml:space="preserve">1.9+0.6+0.2+0.3                                   </t>
  </si>
  <si>
    <t>108</t>
  </si>
  <si>
    <t>R72217-1223/05</t>
  </si>
  <si>
    <t>Potrubí PPR s čedič. vlákny D32x4,5 PN 16</t>
  </si>
  <si>
    <t>-191215114</t>
  </si>
  <si>
    <t>109</t>
  </si>
  <si>
    <t>R72217-1224/02</t>
  </si>
  <si>
    <t>Potrubí PPR D 40/5,6 PN16</t>
  </si>
  <si>
    <t>1367627176</t>
  </si>
  <si>
    <t xml:space="preserve">0.3+2+0.5+1.9+0.3                                 </t>
  </si>
  <si>
    <t>110</t>
  </si>
  <si>
    <t>R72217-1224/05</t>
  </si>
  <si>
    <t>Potrubí PPR s čedič. vlákny D40x5,6 PN 16</t>
  </si>
  <si>
    <t>-626851211</t>
  </si>
  <si>
    <t xml:space="preserve">2+2.3+1+1.8+1+0.2*2                               </t>
  </si>
  <si>
    <t>725</t>
  </si>
  <si>
    <t>Zdravotechnika - zařizovací předměty</t>
  </si>
  <si>
    <t>111</t>
  </si>
  <si>
    <t>763172387</t>
  </si>
  <si>
    <t>Montáž dvířek revizních dvouplášťových SDK kcí ostatních vel. do 0,16 m2 pro příčky a předsazené stěny</t>
  </si>
  <si>
    <t>-711773600</t>
  </si>
  <si>
    <t>112</t>
  </si>
  <si>
    <t>59030755R</t>
  </si>
  <si>
    <t>dvířka revizní jednokřídlá magnetická do SDK pro keramický obklad 150x300mm</t>
  </si>
  <si>
    <t>2107831768</t>
  </si>
  <si>
    <t>113</t>
  </si>
  <si>
    <t>C72511-9213/98</t>
  </si>
  <si>
    <t>Zařízení záchodů - montáž</t>
  </si>
  <si>
    <t>-1530024762</t>
  </si>
  <si>
    <t>114</t>
  </si>
  <si>
    <t>64297259</t>
  </si>
  <si>
    <t>Klozet závěsný bez oplachov.systému</t>
  </si>
  <si>
    <t>455311181</t>
  </si>
  <si>
    <t>115</t>
  </si>
  <si>
    <t>64296326</t>
  </si>
  <si>
    <t>Sedátko duropl.WC s nerez.úchyty</t>
  </si>
  <si>
    <t>221727719</t>
  </si>
  <si>
    <t>116</t>
  </si>
  <si>
    <t>C72521-9401</t>
  </si>
  <si>
    <t>Mtž umyvadel du na šroub do zdi</t>
  </si>
  <si>
    <t>1549576519</t>
  </si>
  <si>
    <t>117</t>
  </si>
  <si>
    <t>64297129</t>
  </si>
  <si>
    <t>Umyvadlo ker.š.55cm s otvorem</t>
  </si>
  <si>
    <t>1826617803</t>
  </si>
  <si>
    <t>118</t>
  </si>
  <si>
    <t>C72524-9101</t>
  </si>
  <si>
    <t>Mtž kabina sprch</t>
  </si>
  <si>
    <t>-1917103287</t>
  </si>
  <si>
    <t>119</t>
  </si>
  <si>
    <t>28399036</t>
  </si>
  <si>
    <t>Sprch.dveře tříd.š.1170-1210x1880mm</t>
  </si>
  <si>
    <t>-1917951691</t>
  </si>
  <si>
    <t>120</t>
  </si>
  <si>
    <t>R72533-3350</t>
  </si>
  <si>
    <t>Montáž výlevky</t>
  </si>
  <si>
    <t>660163447</t>
  </si>
  <si>
    <t>121</t>
  </si>
  <si>
    <t>C72581-0401</t>
  </si>
  <si>
    <t>Ventil rohový -trub T 66 G 1/2</t>
  </si>
  <si>
    <t>-334412060</t>
  </si>
  <si>
    <t xml:space="preserve">3*2                                               </t>
  </si>
  <si>
    <t>122</t>
  </si>
  <si>
    <t>C72581-0403</t>
  </si>
  <si>
    <t>Ventil rohový +trub T 67 G 1/2</t>
  </si>
  <si>
    <t>615353430</t>
  </si>
  <si>
    <t>123</t>
  </si>
  <si>
    <t>C72582-9201</t>
  </si>
  <si>
    <t xml:space="preserve">Mtž    bat umyv a dřez nást chrom</t>
  </si>
  <si>
    <t>-1848888742</t>
  </si>
  <si>
    <t>124</t>
  </si>
  <si>
    <t>55196212</t>
  </si>
  <si>
    <t>Baterie nást.pák.dřezová</t>
  </si>
  <si>
    <t>1285783647</t>
  </si>
  <si>
    <t>125</t>
  </si>
  <si>
    <t>C72582-9301</t>
  </si>
  <si>
    <t>Mtž baterie umyv a dřez stojánkG1/2</t>
  </si>
  <si>
    <t>-889587335</t>
  </si>
  <si>
    <t>126</t>
  </si>
  <si>
    <t>55198689</t>
  </si>
  <si>
    <t>Baterie stoj.umyv.s keram.kartuší</t>
  </si>
  <si>
    <t>-657740324</t>
  </si>
  <si>
    <t>127</t>
  </si>
  <si>
    <t>C72584-9200</t>
  </si>
  <si>
    <t>Mtž bat sprch nástěn nastav výška</t>
  </si>
  <si>
    <t>-1809118524</t>
  </si>
  <si>
    <t>128</t>
  </si>
  <si>
    <t>55198691</t>
  </si>
  <si>
    <t>Baterie sprchová nást.páková</t>
  </si>
  <si>
    <t>kpl</t>
  </si>
  <si>
    <t>1615281648</t>
  </si>
  <si>
    <t>129</t>
  </si>
  <si>
    <t>C72586-9101</t>
  </si>
  <si>
    <t>Mtž uzávěrka zápach -D 40 umyv</t>
  </si>
  <si>
    <t>-1535542490</t>
  </si>
  <si>
    <t>130</t>
  </si>
  <si>
    <t>55196150</t>
  </si>
  <si>
    <t>Sifon umyvadlovy chrom DN 40</t>
  </si>
  <si>
    <t>-2039445199</t>
  </si>
  <si>
    <t>131</t>
  </si>
  <si>
    <t>C99872-5101</t>
  </si>
  <si>
    <t>Zařiz předm přesun hmot výška -6m</t>
  </si>
  <si>
    <t>-336457361</t>
  </si>
  <si>
    <t>726</t>
  </si>
  <si>
    <t>Zdravotechnika - předstěnové instalace</t>
  </si>
  <si>
    <t>132</t>
  </si>
  <si>
    <t>C72613-1041/98</t>
  </si>
  <si>
    <t>Předstěn.systém-do lehkých stěn</t>
  </si>
  <si>
    <t>sada</t>
  </si>
  <si>
    <t>-1066579002</t>
  </si>
  <si>
    <t>133</t>
  </si>
  <si>
    <t>64297027</t>
  </si>
  <si>
    <t>Tlačítko ovládací 3/6l bílé</t>
  </si>
  <si>
    <t>-1617429559</t>
  </si>
  <si>
    <t>134</t>
  </si>
  <si>
    <t>C99872-6101</t>
  </si>
  <si>
    <t>Instal pref presun hmot vyska -6m</t>
  </si>
  <si>
    <t>-353035584</t>
  </si>
  <si>
    <t>VRN</t>
  </si>
  <si>
    <t>135</t>
  </si>
  <si>
    <t>C0-HZS</t>
  </si>
  <si>
    <t>Hodinové zúčtovací sazby</t>
  </si>
  <si>
    <t>hod</t>
  </si>
  <si>
    <t>512</t>
  </si>
  <si>
    <t>-1426645676</t>
  </si>
  <si>
    <t>136</t>
  </si>
  <si>
    <t>C0941/01</t>
  </si>
  <si>
    <t>Vrn HSV - zednické výpomoce</t>
  </si>
  <si>
    <t>1024</t>
  </si>
  <si>
    <t>1167603085</t>
  </si>
  <si>
    <t>137</t>
  </si>
  <si>
    <t>C0942</t>
  </si>
  <si>
    <t xml:space="preserve">VRN HSV - zařízení staveniště  2,3%</t>
  </si>
  <si>
    <t>TKč</t>
  </si>
  <si>
    <t>2053243643</t>
  </si>
  <si>
    <t>03 - Vytápění</t>
  </si>
  <si>
    <t xml:space="preserve">1 - Demontáže </t>
  </si>
  <si>
    <t xml:space="preserve">2 - Rozvody potrubí </t>
  </si>
  <si>
    <t xml:space="preserve">3 - Armatury </t>
  </si>
  <si>
    <t>4 - Otopná tělesa</t>
  </si>
  <si>
    <t xml:space="preserve">5 - Tepelné izolace </t>
  </si>
  <si>
    <t xml:space="preserve">6 - Kovové dopl. konstrukce </t>
  </si>
  <si>
    <t xml:space="preserve">Demontáže </t>
  </si>
  <si>
    <t>Pol1</t>
  </si>
  <si>
    <t>Demontáž stávající otopné soustavy , včetně otopných těles , rozvodů potrubí , tepelných izolací , armatur atd. - popis viz. technická zpráva (stanoveno odborným odhadem)</t>
  </si>
  <si>
    <t>1973648253</t>
  </si>
  <si>
    <t xml:space="preserve">Rozvody potrubí </t>
  </si>
  <si>
    <t>Pol2</t>
  </si>
  <si>
    <t xml:space="preserve">Napojení na stávající ocelové potrubí UT DN 40 v podlaze  (navařením přechodky)</t>
  </si>
  <si>
    <t>-185433912</t>
  </si>
  <si>
    <t>Pol3</t>
  </si>
  <si>
    <t xml:space="preserve">Potrubí z uhlíkové oceli - trubka vně pozinkovaná (galvanicky) ,  15x1,2 mm (včetně tvarovek) , PN 16 , max. +120°C</t>
  </si>
  <si>
    <t>-1044035049</t>
  </si>
  <si>
    <t>Pol4</t>
  </si>
  <si>
    <t xml:space="preserve">Potrubí z uhlíkové oceli - trubka vně pozinkovaná (galvanicky) ,  18x1,2 mm (včetně tvarovek) , PN 16 , max. +120°C</t>
  </si>
  <si>
    <t>1626746700</t>
  </si>
  <si>
    <t>Pol5</t>
  </si>
  <si>
    <t xml:space="preserve">Potrubí z uhlíkové oceli - trubka vně pozinkovaná (galvanicky) ,  22x1,5 mm (včetně tvarovek) , PN 16 , max. +120°C</t>
  </si>
  <si>
    <t>635898825</t>
  </si>
  <si>
    <t>Pol6</t>
  </si>
  <si>
    <t xml:space="preserve">Potrubí z uhlíkové oceli - trubka vně pozinkovaná (galvanicky) ,  28x1,5 mm (včetně tvarovek) , PN 16 , max. +120°C</t>
  </si>
  <si>
    <t>-1320947399</t>
  </si>
  <si>
    <t>Pol7</t>
  </si>
  <si>
    <t xml:space="preserve">Potrubí z uhlíkové oceli - trubka vně pozinkovaná (galvanicky) ,  35x1,5 mm (včetně tvarovek) , PN 16 , max. +120°C</t>
  </si>
  <si>
    <t>133368522</t>
  </si>
  <si>
    <t xml:space="preserve">Armatury </t>
  </si>
  <si>
    <t>Pol10</t>
  </si>
  <si>
    <t xml:space="preserve">Kulový uzavírací kohout  - G 5/4" , vnitřní/vnitřní závit , PN 25 , provedení motýl</t>
  </si>
  <si>
    <t>-1398050024</t>
  </si>
  <si>
    <t>Pol11</t>
  </si>
  <si>
    <t>Vypouštěcí kulový kohout s páčkou - G 1/2" , vnější závit , PN 10</t>
  </si>
  <si>
    <t>-1436741710</t>
  </si>
  <si>
    <t>Pol12</t>
  </si>
  <si>
    <t>Automatický odvzdušňovací ventil - R 3/8" , vnější závit , PN 10</t>
  </si>
  <si>
    <t>-1449211290</t>
  </si>
  <si>
    <t>Pol13</t>
  </si>
  <si>
    <t>Zpětná klapka typ ZK 3/8"-3/8" (k automat. odvzd. ventilu 3/8") , PN 10</t>
  </si>
  <si>
    <t>-1386147905</t>
  </si>
  <si>
    <t>Pol14</t>
  </si>
  <si>
    <t>Přímý termostatický ventil Js 1/2" , dvouregulační - s přednastavením , připojovací rozměr hlavice M 30x1,5 , niklovaná mosaz OT 58 , PN 10</t>
  </si>
  <si>
    <t>1164572249</t>
  </si>
  <si>
    <t>Pol15</t>
  </si>
  <si>
    <t xml:space="preserve">Přímé regulační šroubení  Js 1/2" , uzavíratelné , niklovaná mosaz OT 58 , PN 10</t>
  </si>
  <si>
    <t>-1248334723</t>
  </si>
  <si>
    <t>Pol16</t>
  </si>
  <si>
    <t xml:space="preserve">Termostatická hlavice  - kapalinová , rozsah regulace 6,5-28°C , M 30x1,5 (možnost aretace na poždovanou teplotu) , bílá barva</t>
  </si>
  <si>
    <t>-432062125</t>
  </si>
  <si>
    <t>Pol17</t>
  </si>
  <si>
    <t>Objímka proti zcizení TH , na závit M 30x1,5</t>
  </si>
  <si>
    <t>-72633635</t>
  </si>
  <si>
    <t>Pol8</t>
  </si>
  <si>
    <t xml:space="preserve">Kulový uzavírací kohout  - G 1/2" , vnitřní/vnitřní závit , PN 25 , provedení motýl</t>
  </si>
  <si>
    <t>-1162413209</t>
  </si>
  <si>
    <t>Pol9</t>
  </si>
  <si>
    <t xml:space="preserve">Kulový uzavírací kohout  - G 1" , vnitřní/vnitřní závit , PN 25 , provedení motýl</t>
  </si>
  <si>
    <t>-1622264796</t>
  </si>
  <si>
    <t>Otopná tělesa</t>
  </si>
  <si>
    <t>Pol18</t>
  </si>
  <si>
    <t xml:space="preserve">Ocelové deskové těleso  typ 11 K 500/400 (odstín: bílá RAL 9016) , s bočním připojením , včetně konzole , výkon 343W dle normy EN 442 ΔT 50 (75/65/20°C)</t>
  </si>
  <si>
    <t>-1901047744</t>
  </si>
  <si>
    <t>Pol19</t>
  </si>
  <si>
    <t xml:space="preserve">Ocelové deskové těleso  typ 21 K 500/500 (odstín: bílá RAL 9016) , s bočním připojením , včetně konzole , výkon 559W dle normy EN 442 ΔT 50 (75/65/20°C)</t>
  </si>
  <si>
    <t>-2117487914</t>
  </si>
  <si>
    <t>Pol20</t>
  </si>
  <si>
    <t xml:space="preserve">Ocelové deskové těleso  typ 21 K 500/900 (odstín: bílá RAL 9016) , s bočním připojením , včetně konzole , výkon 1005W dle normy EN 442 ΔT 50 (75/65/20°C)</t>
  </si>
  <si>
    <t>998404915</t>
  </si>
  <si>
    <t>Pol21</t>
  </si>
  <si>
    <t xml:space="preserve">Ocelové deskové těleso  typ 21 K 900/400 (odstín: bílá RAL 9016) , s bočním připojením , včetně konzole , výkon 702W dle normy EN 442 ΔT 50 (75/65/20°C)</t>
  </si>
  <si>
    <t>-2102886036</t>
  </si>
  <si>
    <t>Pol22</t>
  </si>
  <si>
    <t xml:space="preserve">Ocelové deskové těleso  typ 22 K 500/700 (odstín: bílá RAL 9016) , s bočním připojením , včetně konzole , výkon 1016W dle normy EN 442 ΔT 50 (75/65/20°C)</t>
  </si>
  <si>
    <t>1932397173</t>
  </si>
  <si>
    <t>Pol23</t>
  </si>
  <si>
    <t xml:space="preserve">Ocelové deskové těleso  typ 22 K 500/800 (odstín: bílá RAL 9016) , s bočním připojením , včetně konzole , výkon 1162W dle normy EN 442 ΔT 50 (75/65/20°C)</t>
  </si>
  <si>
    <t>229019259</t>
  </si>
  <si>
    <t>Pol24</t>
  </si>
  <si>
    <t xml:space="preserve">Ocelové deskové těleso  typ 22 K 500/900 (odstín: bílá RAL 9016) , s bočním připojením , včetně konzole , výkon 1307W dle normy EN 442 ΔT 50 (75/65/20°C)</t>
  </si>
  <si>
    <t>1111444077</t>
  </si>
  <si>
    <t>Pol25</t>
  </si>
  <si>
    <t xml:space="preserve">Ocelové deskové těleso  typ 22 K 500/1000 (odstín: bílá RAL 9016) , s bočním připojením , včetně konzole , výkon 1452W dle normy EN 442 ΔT 50 (75/65/20°C)</t>
  </si>
  <si>
    <t>-1179198466</t>
  </si>
  <si>
    <t>Pol26</t>
  </si>
  <si>
    <t xml:space="preserve">Ocelové deskové těleso  typ 22 K 500/1200 (odstín: bílá RAL 9016) , s bočním připojením , včetně konzole , výkon 1742W dle normy EN 442 ΔT 50 (75/65/20°C)</t>
  </si>
  <si>
    <t>1643729550</t>
  </si>
  <si>
    <t>Pol27</t>
  </si>
  <si>
    <t xml:space="preserve">Ocelové deskové těleso  typ 22 K 500/1400 (odstín: bílá RAL 9016) , s bočním připojením , včetně konzole , výkon 2033W dle normy EN 442 ΔT 50 (75/65/20°C)</t>
  </si>
  <si>
    <t>-1118199863</t>
  </si>
  <si>
    <t>Pol28</t>
  </si>
  <si>
    <t xml:space="preserve">Ocelové deskové těleso  typ 33 K 900/600 (odstín: bílá RAL 9016) , s bočním připojením , včetně konzole , výkon 1997W dle normy EN 442 ΔT 50 (75/65/20°C)</t>
  </si>
  <si>
    <t>1559085679</t>
  </si>
  <si>
    <t>Pol29</t>
  </si>
  <si>
    <t xml:space="preserve">Ocelové deskové těleso  typ 33 K 900/700 (odstín: bílá RAL 9016) , s bočním připojením , včetně konzole , výkon 2330W dle normy EN 442 ΔT 50 (75/65/20°C)</t>
  </si>
  <si>
    <t>-1860556176</t>
  </si>
  <si>
    <t xml:space="preserve">Tepelné izolace </t>
  </si>
  <si>
    <t>Pol30</t>
  </si>
  <si>
    <t>Potrubní izolační hadice z PE , vnitřní průměr 15 mm , tloušťka izolace 20 mm , λ = 0,040 W.m-1.K-1 při 40°C , reakce na oheň E , teplota použití do +100°C (85°C) , šedá barva</t>
  </si>
  <si>
    <t>-432241983</t>
  </si>
  <si>
    <t>Pol31</t>
  </si>
  <si>
    <t>Potrubní izolační hadice z PE , vnitřní průměr 18 mm , tloušťka izolace 20 mm , λ = 0,040 W.m-1.K-1 při 40°C , reakce na oheň E , teplota použití do +100°C (85°C) , šedá barva</t>
  </si>
  <si>
    <t>660469662</t>
  </si>
  <si>
    <t>Pol32</t>
  </si>
  <si>
    <t>Potrubní izolační hadice z PE , vnitřní průměr 28 mm , tloušťka izolace 20 mm , λ = 0,040 W.m-1.K-1 při 40°C , reakce na oheň E , teplota použití do +100°C (85°C) , šedá barva</t>
  </si>
  <si>
    <t>-1524822857</t>
  </si>
  <si>
    <t>Pol33</t>
  </si>
  <si>
    <t>Potrubní izolační hadice z PE , vnitřní průměr 35 mm , tloušťka izolace 30 mm , λ = 0,040 W.m-1.K-1 při 40°C , reakce na oheň E , teplota použití do +100°C (85°C) , šedá barva</t>
  </si>
  <si>
    <t>61078910</t>
  </si>
  <si>
    <t>Pol34</t>
  </si>
  <si>
    <t>Klipsy</t>
  </si>
  <si>
    <t>-2002552932</t>
  </si>
  <si>
    <t xml:space="preserve">Kovové dopl. konstrukce </t>
  </si>
  <si>
    <t>Pol35</t>
  </si>
  <si>
    <t>Zhotovení konzol a závěsů včetně materiálu</t>
  </si>
  <si>
    <t>kg</t>
  </si>
  <si>
    <t>-1052971774</t>
  </si>
  <si>
    <t>Pol36</t>
  </si>
  <si>
    <t>Motáž konzol a závěsů</t>
  </si>
  <si>
    <t>173389126</t>
  </si>
  <si>
    <t>04 - Silnoproud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</si>
  <si>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</si>
  <si>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</si>
  <si>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</si>
  <si>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</si>
  <si>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Práce a dodávky M</t>
  </si>
  <si>
    <t>21-M</t>
  </si>
  <si>
    <t>Elektromontáže</t>
  </si>
  <si>
    <t>210110045D</t>
  </si>
  <si>
    <t>Demontáž spínačů, přepínačů a tlačítek</t>
  </si>
  <si>
    <t>1876114656</t>
  </si>
  <si>
    <t>210111011D</t>
  </si>
  <si>
    <t>Demontáž zásuvek</t>
  </si>
  <si>
    <t>-2128010220</t>
  </si>
  <si>
    <t>210200107D</t>
  </si>
  <si>
    <t>Demontáž žárovkových přisazených svítidel</t>
  </si>
  <si>
    <t>626318490</t>
  </si>
  <si>
    <t>210201001D</t>
  </si>
  <si>
    <t>Demontáž zářivkových přisazených svítidel</t>
  </si>
  <si>
    <t>15018844</t>
  </si>
  <si>
    <t>210110082D</t>
  </si>
  <si>
    <t>Demontáž 3fázového vypínače</t>
  </si>
  <si>
    <t>276643841</t>
  </si>
  <si>
    <t>210190072D</t>
  </si>
  <si>
    <t>Demontáž rozvaděče včetně odpojení vodičů</t>
  </si>
  <si>
    <t>-675905271</t>
  </si>
  <si>
    <t>210010301D</t>
  </si>
  <si>
    <t>Demontáž krabice přístrojové</t>
  </si>
  <si>
    <t>-1885047932</t>
  </si>
  <si>
    <t>210010321D</t>
  </si>
  <si>
    <t>Demontáž krabice svorkovací</t>
  </si>
  <si>
    <t>720832899</t>
  </si>
  <si>
    <t>210800023D</t>
  </si>
  <si>
    <t>Demontáž kabelů a vodičů</t>
  </si>
  <si>
    <t>795312073</t>
  </si>
  <si>
    <t>210010301R00</t>
  </si>
  <si>
    <t>Krabice přístrojová KP, bez zapojení, kruhová</t>
  </si>
  <si>
    <t>-355951206</t>
  </si>
  <si>
    <t>34571518R</t>
  </si>
  <si>
    <t>Krabice přístrojová z PH sestavovací</t>
  </si>
  <si>
    <t>-738471274</t>
  </si>
  <si>
    <t>210010321R00</t>
  </si>
  <si>
    <t>Krabice univerzální KU a odbočná KO se zapoj.,kruh</t>
  </si>
  <si>
    <t>1427370780</t>
  </si>
  <si>
    <t>34571521R</t>
  </si>
  <si>
    <t>Krabice univerzální z PH</t>
  </si>
  <si>
    <t>597156586</t>
  </si>
  <si>
    <t>210010304RV1</t>
  </si>
  <si>
    <t>Zapojení svorky pod přístrojem do 5x4</t>
  </si>
  <si>
    <t>1162775398</t>
  </si>
  <si>
    <t>34561406R</t>
  </si>
  <si>
    <t>Svorka WAGO 273-105 4x2,5</t>
  </si>
  <si>
    <t>-1984631689</t>
  </si>
  <si>
    <t>341118511R</t>
  </si>
  <si>
    <t>Kabel s Cu jádrem NOPOVIC 1kV 1-CXKH-V 2x1,5mm2</t>
  </si>
  <si>
    <t>809162615</t>
  </si>
  <si>
    <t>210810041R00</t>
  </si>
  <si>
    <t>Kabel CYKY-m 750 V 2 x 1,5 mm2 pevně uložený</t>
  </si>
  <si>
    <t>-148003766</t>
  </si>
  <si>
    <t>210810045R00</t>
  </si>
  <si>
    <t>Kabel CYKY-m 750 V 3 x 1,5 mm2 pevně uložený</t>
  </si>
  <si>
    <t>408114590</t>
  </si>
  <si>
    <t>341118515R</t>
  </si>
  <si>
    <t>Kabel s Cu jádrem NOPOVIC 1kV 1-CXKH-V 3x1,5mm2</t>
  </si>
  <si>
    <t>33001697</t>
  </si>
  <si>
    <t>34111030R</t>
  </si>
  <si>
    <t>Kabel silový s Cu jádrem 750 V CYKY 3 x 1,5 mm2</t>
  </si>
  <si>
    <t>150628324</t>
  </si>
  <si>
    <t>210810046R00</t>
  </si>
  <si>
    <t>Kabel CYKY-m 750 V 3 x 2,5 mm2 pevně uložený</t>
  </si>
  <si>
    <t>1391585826</t>
  </si>
  <si>
    <t>34111036R</t>
  </si>
  <si>
    <t>Kabel silový s Cu jádrem 750 V CYKY 3 x 2,5 mm2</t>
  </si>
  <si>
    <t>-450617139</t>
  </si>
  <si>
    <t>210810056R00</t>
  </si>
  <si>
    <t>Kabel CYKY-m 750 V 5 x 2,5 mm2 pevně uložený</t>
  </si>
  <si>
    <t>1839120762</t>
  </si>
  <si>
    <t>34111094R</t>
  </si>
  <si>
    <t>Kabel silový s Cu jádrem 750 V CYKY 5 x 2,5 mm2</t>
  </si>
  <si>
    <t>-1398724276</t>
  </si>
  <si>
    <t>210810053R00</t>
  </si>
  <si>
    <t>Kabel CYKY-m 750 V 4 x 10 mm2 pevně uložený</t>
  </si>
  <si>
    <t>-159523212</t>
  </si>
  <si>
    <t>34111076R</t>
  </si>
  <si>
    <t>Kabel silový s Cu jádrem 750 V CYKY 4 x10 mm2</t>
  </si>
  <si>
    <t>-1481565070</t>
  </si>
  <si>
    <t>210810054R00</t>
  </si>
  <si>
    <t>Kabel CYKY-m 750 V 4 x 16 mm2 pevně uložený</t>
  </si>
  <si>
    <t>-1059520016</t>
  </si>
  <si>
    <t>34111080R</t>
  </si>
  <si>
    <t>Kabel silový s Cu jádrem 750 V CYKY 4 x16 mm2</t>
  </si>
  <si>
    <t>-1719874677</t>
  </si>
  <si>
    <t>210800546R00</t>
  </si>
  <si>
    <t>Vodič nn a vn CY 4 mm2 uložený pevně</t>
  </si>
  <si>
    <t>1679089054</t>
  </si>
  <si>
    <t>34140925R</t>
  </si>
  <si>
    <t>Vodič silový CY zelenožlutý 4,00 mm2 - drát</t>
  </si>
  <si>
    <t>-1842535821</t>
  </si>
  <si>
    <t>210800547R00</t>
  </si>
  <si>
    <t>Vodič nn a vn CY 6 mm2 uložený pevně</t>
  </si>
  <si>
    <t>-1406167664</t>
  </si>
  <si>
    <t>34140966R</t>
  </si>
  <si>
    <t>Vodič silový CY zelenožlutý 6,00 mm2 - drát</t>
  </si>
  <si>
    <t>-580533226</t>
  </si>
  <si>
    <t>210800548R00</t>
  </si>
  <si>
    <t>Vodič nn a vn CY 10 mm2 uložený pevně</t>
  </si>
  <si>
    <t>1708103577</t>
  </si>
  <si>
    <t>34140967R</t>
  </si>
  <si>
    <t>Vodič silový CY zelenožlutý 10,00 mm2 - drát</t>
  </si>
  <si>
    <t>246851737</t>
  </si>
  <si>
    <t>31412818R</t>
  </si>
  <si>
    <t xml:space="preserve">Hřebík stavební zápust. hlava  022825  3,15/70</t>
  </si>
  <si>
    <t>-1023776135</t>
  </si>
  <si>
    <t>58541250R</t>
  </si>
  <si>
    <t>Sádra stavební bilá 1 kg</t>
  </si>
  <si>
    <t>1411876621</t>
  </si>
  <si>
    <t>210220321R00</t>
  </si>
  <si>
    <t>Svorka na potrubí Bernard, včetně Cu pásku</t>
  </si>
  <si>
    <t>76961215</t>
  </si>
  <si>
    <t>35442150R</t>
  </si>
  <si>
    <t>Svorka uzemňovací ZSA16 32 x 29 x 2 mm</t>
  </si>
  <si>
    <t>-488338520</t>
  </si>
  <si>
    <t>35443118R</t>
  </si>
  <si>
    <t xml:space="preserve">Pásek měděný   páska Cu</t>
  </si>
  <si>
    <t>-1297905130</t>
  </si>
  <si>
    <t>34535400R</t>
  </si>
  <si>
    <t>Strojek spínače 1pólového řaz.1</t>
  </si>
  <si>
    <t>1771905714</t>
  </si>
  <si>
    <t>210100001R00</t>
  </si>
  <si>
    <t>Ukončení vodičů v rozvaděči + zapojení do 2,5 mm2</t>
  </si>
  <si>
    <t>1924841383</t>
  </si>
  <si>
    <t>210100002R00</t>
  </si>
  <si>
    <t>Ukončení vodičů v rozvaděči + zapojení do 6 mm2</t>
  </si>
  <si>
    <t>1560364853</t>
  </si>
  <si>
    <t>210100003R00</t>
  </si>
  <si>
    <t>Ukončení vodičů v rozvaděči + zapojení do 16 mm2</t>
  </si>
  <si>
    <t>922613195</t>
  </si>
  <si>
    <t>210100251R00</t>
  </si>
  <si>
    <t>Ukončení celoplast. kabelů zákl./pás.do 4x10 mm2</t>
  </si>
  <si>
    <t>1183485017</t>
  </si>
  <si>
    <t>210100252R00</t>
  </si>
  <si>
    <t>Ukončení celoplast. kabelů zákl./pás.do 4x25 mm2</t>
  </si>
  <si>
    <t>1211440704</t>
  </si>
  <si>
    <t>210100258R00</t>
  </si>
  <si>
    <t>Ukončení celoplast. kabelů zákl./pás.do 5x4 mm2</t>
  </si>
  <si>
    <t>1717392101</t>
  </si>
  <si>
    <t>210100259R00</t>
  </si>
  <si>
    <t>Ukončení celoplast. kabelů zákl./pás.do 5x16 mm2</t>
  </si>
  <si>
    <t>-494204513</t>
  </si>
  <si>
    <t>210110041R00</t>
  </si>
  <si>
    <t>Spínač zapuštěný jednopólový, řazení 1</t>
  </si>
  <si>
    <t>-1469964472</t>
  </si>
  <si>
    <t>210110043R00</t>
  </si>
  <si>
    <t>Spínač zapuštěný seriový, řazení 5</t>
  </si>
  <si>
    <t>1683232776</t>
  </si>
  <si>
    <t>34535405R</t>
  </si>
  <si>
    <t>Strojek přepínače sériového, řaz.5</t>
  </si>
  <si>
    <t>-1082669031</t>
  </si>
  <si>
    <t>210110045R00</t>
  </si>
  <si>
    <t>Spínač zapuštěný střídavý, řazení 6</t>
  </si>
  <si>
    <t>-448148262</t>
  </si>
  <si>
    <t>34535406R</t>
  </si>
  <si>
    <t>Strojek přepínače střídavého, řaz.6</t>
  </si>
  <si>
    <t>435719167</t>
  </si>
  <si>
    <t>210110054R00</t>
  </si>
  <si>
    <t xml:space="preserve">Spínač zapuštěný střídavý dvojitý,  řazení 6+6</t>
  </si>
  <si>
    <t>1096406879</t>
  </si>
  <si>
    <t>34535425R</t>
  </si>
  <si>
    <t>Strojek přepín.dvojit.stříd.,řaz.6+6</t>
  </si>
  <si>
    <t>-1172039056</t>
  </si>
  <si>
    <t>210110046R00</t>
  </si>
  <si>
    <t>Spínač zapuštěný křížový, řazení 7</t>
  </si>
  <si>
    <t>743544586</t>
  </si>
  <si>
    <t>34535407R</t>
  </si>
  <si>
    <t>Strojek přepínače křížového, řaz.7</t>
  </si>
  <si>
    <t>-1288817613</t>
  </si>
  <si>
    <t>210140461R00</t>
  </si>
  <si>
    <t>Ovladač domovní tlačítkový - bez signálky</t>
  </si>
  <si>
    <t>-1070002105</t>
  </si>
  <si>
    <t>34535435R</t>
  </si>
  <si>
    <t>Strojek tlačítkového ovládače,řaz.1/0</t>
  </si>
  <si>
    <t>2016750974</t>
  </si>
  <si>
    <t>210111011R00</t>
  </si>
  <si>
    <t>Zásuvka domovní zapuštěná - provedení 2P+PE</t>
  </si>
  <si>
    <t>1476206596</t>
  </si>
  <si>
    <t>34551610R</t>
  </si>
  <si>
    <t>Zásuvka domovní 230V/16A, vč.krytu</t>
  </si>
  <si>
    <t>2025490419</t>
  </si>
  <si>
    <t>34551633R</t>
  </si>
  <si>
    <t>Zásuvka domovní 230V/16A, vč.krytu, s ochranným kolíkem, s clonkami, s ochranou před přepětím</t>
  </si>
  <si>
    <t>1813209697</t>
  </si>
  <si>
    <t>210111014R00</t>
  </si>
  <si>
    <t>Zásuvka domovní zapuštěná - provedení 2x (2P+PE)</t>
  </si>
  <si>
    <t>-213304272</t>
  </si>
  <si>
    <t>34551618R</t>
  </si>
  <si>
    <t>Zásuvka dvojnásobná domovní 230V/16A, otočené zdířky, vč.krytu</t>
  </si>
  <si>
    <t>-562834588</t>
  </si>
  <si>
    <t>34536490R</t>
  </si>
  <si>
    <t>Kryt spínače plný</t>
  </si>
  <si>
    <t>903448936</t>
  </si>
  <si>
    <t>34536492R</t>
  </si>
  <si>
    <t>Kryt spínače dělený</t>
  </si>
  <si>
    <t>91718662</t>
  </si>
  <si>
    <t>34536700R</t>
  </si>
  <si>
    <t>Rámeček pro spínače a zásuvky</t>
  </si>
  <si>
    <t>-1987737560</t>
  </si>
  <si>
    <t>34536705R</t>
  </si>
  <si>
    <t>Rámeček dvojtý pro spínače a zásuvky</t>
  </si>
  <si>
    <t>-1821388357</t>
  </si>
  <si>
    <t>34536712R</t>
  </si>
  <si>
    <t>Rámeček čtyřnásobný pro spínače a zásuvky</t>
  </si>
  <si>
    <t>126281878</t>
  </si>
  <si>
    <t>34536715R</t>
  </si>
  <si>
    <t>Rámeček pětinásobný pro spínače a zásuvky</t>
  </si>
  <si>
    <t>-105241987</t>
  </si>
  <si>
    <t>210110082R00</t>
  </si>
  <si>
    <t>Spínač 3fázový zapuštěný</t>
  </si>
  <si>
    <t>1685058923</t>
  </si>
  <si>
    <t>34536398R</t>
  </si>
  <si>
    <t>Spínač 16A 3pólový zapuštěný</t>
  </si>
  <si>
    <t>-1941231192</t>
  </si>
  <si>
    <t>210110062R00</t>
  </si>
  <si>
    <t>Pohybový spínač osvětlení</t>
  </si>
  <si>
    <t>-740519860</t>
  </si>
  <si>
    <t>345355906R</t>
  </si>
  <si>
    <t>Spínač automatický se snímačem pohybu</t>
  </si>
  <si>
    <t>1858971957</t>
  </si>
  <si>
    <t>210140431R00</t>
  </si>
  <si>
    <t>Ovladač pomocných obvodů-1 tlačítkový ve skříni</t>
  </si>
  <si>
    <t>1857986237</t>
  </si>
  <si>
    <t>34535911R</t>
  </si>
  <si>
    <t>Požární tlačítko v prosklené červené krabici, 3A, 400V, IP55, TOTALSTOP, např.Gewiss GW42201</t>
  </si>
  <si>
    <t>1450719285</t>
  </si>
  <si>
    <t>210193022RV1</t>
  </si>
  <si>
    <t>Připojení ventilátoru 230V do 0,5kW</t>
  </si>
  <si>
    <t>-134868659</t>
  </si>
  <si>
    <t>210193025RV1</t>
  </si>
  <si>
    <t>Připojení zařízení 230V</t>
  </si>
  <si>
    <t>-707425009</t>
  </si>
  <si>
    <t>210193045RV1</t>
  </si>
  <si>
    <t>Montáž a připojení zvonku</t>
  </si>
  <si>
    <t>-830285855</t>
  </si>
  <si>
    <t>38240501R</t>
  </si>
  <si>
    <t>Zvonek, 230V, 90-110dB,</t>
  </si>
  <si>
    <t>984261469</t>
  </si>
  <si>
    <t>210191029R00</t>
  </si>
  <si>
    <t>Montáž hlavní ochranné přípojnice HOP</t>
  </si>
  <si>
    <t>42493703</t>
  </si>
  <si>
    <t>35442160R</t>
  </si>
  <si>
    <t>Hlavní ochranná uzemňovací přípojnice HOP</t>
  </si>
  <si>
    <t>-697805602</t>
  </si>
  <si>
    <t>210190002R00</t>
  </si>
  <si>
    <t>Montáž celoplechových rozvodnic do váhy 50 kg</t>
  </si>
  <si>
    <t>793415869</t>
  </si>
  <si>
    <t>35715100R</t>
  </si>
  <si>
    <t>Rozvaděč RE, dle výkresu D.1.4.4.4</t>
  </si>
  <si>
    <t>-251459292</t>
  </si>
  <si>
    <t>210190003R00</t>
  </si>
  <si>
    <t>Montáž celoplechových rozvodnic do váhy 100 kg</t>
  </si>
  <si>
    <t>-1823457680</t>
  </si>
  <si>
    <t>35715102R</t>
  </si>
  <si>
    <t>Rozvaděč R1, dle výkresu D.1.4.4.5</t>
  </si>
  <si>
    <t>1882784353</t>
  </si>
  <si>
    <t>210201202RV1</t>
  </si>
  <si>
    <t>Svítidlo LED interiérové přisazené</t>
  </si>
  <si>
    <t>708390533</t>
  </si>
  <si>
    <t>348152181R</t>
  </si>
  <si>
    <t>A-LED svítidlo s difůzním krytem, 4000K, 2312lm, 19W, 600x165mm, IP40, např. FOX-LED-2900-4K</t>
  </si>
  <si>
    <t>-1070379139</t>
  </si>
  <si>
    <t>348152211R</t>
  </si>
  <si>
    <t>B-LED svítidlo s difůzním krytem, 4000K, 2827lm, 24W, 600x165mm, IP40, např. FOX-LED-3700-4K</t>
  </si>
  <si>
    <t>-400768670</t>
  </si>
  <si>
    <t>348171200R</t>
  </si>
  <si>
    <t>G-LED svítidlo s prismatickým krytem, 4000K, IP40 , 3800lm, 29W, 600x600mm, např.BACKLIGHT MICROCLISMA</t>
  </si>
  <si>
    <t>-1068625059</t>
  </si>
  <si>
    <t>210201272RV1</t>
  </si>
  <si>
    <t>Svítidlo LED průmyslové, přisazené</t>
  </si>
  <si>
    <t>-401949819</t>
  </si>
  <si>
    <t>348152361R</t>
  </si>
  <si>
    <t>C-LED svítidlo s difůzním krytem, 4000K, 8611lm, 66W, 1280x155mm, IP66, např.EXTRA-LED-10000-236-4K</t>
  </si>
  <si>
    <t>-1293043532</t>
  </si>
  <si>
    <t>348152363R</t>
  </si>
  <si>
    <t>D-LED svítidlo s difůzním krytem 4000K, 4449lm, 33W, 1280x155mm, IP66, např. EXTRA-LED-5000-236-4K</t>
  </si>
  <si>
    <t>64750562</t>
  </si>
  <si>
    <t>348152581R</t>
  </si>
  <si>
    <t>E-LED svítidlo s difůzním krytem 4000K, 3337lm, 25W, 1580x155mm, IP66, např. EXTRA-LED-3750-258-4K</t>
  </si>
  <si>
    <t>-1114750146</t>
  </si>
  <si>
    <t>348152583R</t>
  </si>
  <si>
    <t>F-LED svítidlo s difůzním krytem 4000K, 6674lm, 50W, 1580x155mm, IP66, např. EXTRA-LED-7500-258-4K</t>
  </si>
  <si>
    <t>760389842</t>
  </si>
  <si>
    <t>348162580R</t>
  </si>
  <si>
    <t>H-LED svítidlo s difůzním krytem 4000K, 4305lm, 33W, 670x155mm, IP66, např. EXTRA-LED-5000-218-4K</t>
  </si>
  <si>
    <t>10080118</t>
  </si>
  <si>
    <t>210200043RV0</t>
  </si>
  <si>
    <t>Svítidlo nouzové s vlastním zdrojem interiérové</t>
  </si>
  <si>
    <t>-1207154821</t>
  </si>
  <si>
    <t>34892013R</t>
  </si>
  <si>
    <t>N-LED svítidlo nouzové, dočasné, 1h, IP40, 6,8W, 5700K, 576lm, PALAS-LED-1-M5-ST-NM</t>
  </si>
  <si>
    <t>2050726370</t>
  </si>
  <si>
    <t>34892050R</t>
  </si>
  <si>
    <t>Piktogram označující směr úniku</t>
  </si>
  <si>
    <t>525204000</t>
  </si>
  <si>
    <t>210220022R00</t>
  </si>
  <si>
    <t>Vedení uzemňovací v zemi FeZn, D 8 - 10 mm</t>
  </si>
  <si>
    <t>-694363075</t>
  </si>
  <si>
    <t>35441100R</t>
  </si>
  <si>
    <t>Drát pozinkovaný FeZn D8 mm 1m=0,4kg</t>
  </si>
  <si>
    <t>-345478023</t>
  </si>
  <si>
    <t>210220301R00</t>
  </si>
  <si>
    <t>Svorka hromosvodová do 2 šroubů /SS, SZ, SO/</t>
  </si>
  <si>
    <t>-684097593</t>
  </si>
  <si>
    <t>35441885R</t>
  </si>
  <si>
    <t>Svorka spojovací SS pro lano d 8-10 mm</t>
  </si>
  <si>
    <t>-1283073239</t>
  </si>
  <si>
    <t>46-M</t>
  </si>
  <si>
    <t>Zemní práce při extr.mont.pracích</t>
  </si>
  <si>
    <t>460680451RV1</t>
  </si>
  <si>
    <t>Vysekání kapsy pro rozvaděč v cihlové zdi, plochy do 1,00 m2 hloubky do 20cm</t>
  </si>
  <si>
    <t>1018358303</t>
  </si>
  <si>
    <t>460680402RV1</t>
  </si>
  <si>
    <t>Vysekání kapsy 10x10x8cm pro krabice v cihlové zdi</t>
  </si>
  <si>
    <t>-1043297623</t>
  </si>
  <si>
    <t>460680593RV1</t>
  </si>
  <si>
    <t>Vysekání drážky 5x7cm pro kabely v cihlové zdi</t>
  </si>
  <si>
    <t>-1696421036</t>
  </si>
  <si>
    <t>460680595RV1</t>
  </si>
  <si>
    <t>Vysekání drážky 5x15cm pro kabely v cihlové zdi</t>
  </si>
  <si>
    <t>-1363481072</t>
  </si>
  <si>
    <t>460200163R00</t>
  </si>
  <si>
    <t xml:space="preserve">Výkop kabelové rýhy 35/80 cm  hor.3</t>
  </si>
  <si>
    <t>2038645622</t>
  </si>
  <si>
    <t>460570143R00</t>
  </si>
  <si>
    <t>Zához rýhy 35/60 cm, hornina třídy 3, se zhutněním</t>
  </si>
  <si>
    <t>770189331</t>
  </si>
  <si>
    <t>OST</t>
  </si>
  <si>
    <t>Ostatní</t>
  </si>
  <si>
    <t>005125010R</t>
  </si>
  <si>
    <t>Práce neobsažené v ceníku</t>
  </si>
  <si>
    <t>Soubor</t>
  </si>
  <si>
    <t>-1429673633</t>
  </si>
  <si>
    <t>005124010R</t>
  </si>
  <si>
    <t>Koordinační činnost</t>
  </si>
  <si>
    <t>-1381245795</t>
  </si>
  <si>
    <t>005231010R</t>
  </si>
  <si>
    <t>Revize</t>
  </si>
  <si>
    <t>-1662743708</t>
  </si>
  <si>
    <t>05 - Vzduchotechnika</t>
  </si>
  <si>
    <t xml:space="preserve">    01 - Hygienická zařízení -m.č.1.21, 1.22, 1.23</t>
  </si>
  <si>
    <t xml:space="preserve">    02 - Hygienické zařízení - m.č.1.19</t>
  </si>
  <si>
    <t xml:space="preserve">    03 - Sklady -m.č.1.15, 1.24, 1.25</t>
  </si>
  <si>
    <t xml:space="preserve">    04 - Sklad -m.č.1.14</t>
  </si>
  <si>
    <t xml:space="preserve">    05 - Sklady -m.č.1.07, 1.09, 1.10</t>
  </si>
  <si>
    <t>Hygienická zařízení -m.č.1.21, 1.22, 1.23</t>
  </si>
  <si>
    <t>1.1</t>
  </si>
  <si>
    <t>Ventilátor diagonální odtahový, typ TD 500/160 -dle PD</t>
  </si>
  <si>
    <t>181279037</t>
  </si>
  <si>
    <t>1.1A</t>
  </si>
  <si>
    <t>Rychloupínací spona -pružná manžeta VBM 160</t>
  </si>
  <si>
    <t>-632891459</t>
  </si>
  <si>
    <t>1.1B</t>
  </si>
  <si>
    <t xml:space="preserve">Časové relé -doběhový elektronický spínač ventilátoru, typ DT3 (nastavitelný) </t>
  </si>
  <si>
    <t>1682425106</t>
  </si>
  <si>
    <t>1.2</t>
  </si>
  <si>
    <t>Tlumič hluku do kruhového potrubí, typ MAA 160/900</t>
  </si>
  <si>
    <t>-1831624183</t>
  </si>
  <si>
    <t>1.3</t>
  </si>
  <si>
    <t>Žaluziová klapka samotížná, typ PER 160 W (šedá)</t>
  </si>
  <si>
    <t>-557985916</t>
  </si>
  <si>
    <t>1.4</t>
  </si>
  <si>
    <t>Zpětná klapka těsná do kruhového potrubí, typ RSK pr.160mm</t>
  </si>
  <si>
    <t>-1689150964</t>
  </si>
  <si>
    <t>1.5</t>
  </si>
  <si>
    <t xml:space="preserve">Plastový talířový ventil univerzální, typ IT 100 </t>
  </si>
  <si>
    <t>-292714673</t>
  </si>
  <si>
    <t>1.6</t>
  </si>
  <si>
    <t xml:space="preserve">Poloohebná hadice hliníková, typ Semiflex pr.100mm </t>
  </si>
  <si>
    <t>-1622080415</t>
  </si>
  <si>
    <t>1.7A</t>
  </si>
  <si>
    <t>Kruhové potrubí Spiro zhotovené z ocel.pozink.plechu -rovné potrubí pr.160mm</t>
  </si>
  <si>
    <t>-1202374343</t>
  </si>
  <si>
    <t>1.7B</t>
  </si>
  <si>
    <t>Kruhové potrubí Spiro zhotovené z ocel.pozink.plechu -tvarovka pr.160mm</t>
  </si>
  <si>
    <t>-880005673</t>
  </si>
  <si>
    <t>1.7C</t>
  </si>
  <si>
    <t>Kruhové potrubí Spiro zhotovené z ocel.pozink.plechu -rovné potrubí pr.100mm</t>
  </si>
  <si>
    <t>972902517</t>
  </si>
  <si>
    <t>1.7D</t>
  </si>
  <si>
    <t>Kruhové potrubí Spiro zhotovené z ocel.pozink.plechu -tvarovka pr.100mm</t>
  </si>
  <si>
    <t>66971372</t>
  </si>
  <si>
    <t>1.8</t>
  </si>
  <si>
    <t>Montážní a spojovací materiál -šrouby, matice, podložky, závěsy, závitové tyče, ocel.hmoždinky, pomocné kce, samolepící pásky, těsnící materiál</t>
  </si>
  <si>
    <t>-939923096</t>
  </si>
  <si>
    <t>1.9A</t>
  </si>
  <si>
    <t>Zaregulování, provozní zkoušky, spuštění zařízení</t>
  </si>
  <si>
    <t>-699848183</t>
  </si>
  <si>
    <t>1.9B</t>
  </si>
  <si>
    <t>Doprava</t>
  </si>
  <si>
    <t>-540944250</t>
  </si>
  <si>
    <t>Hygienické zařízení - m.č.1.19</t>
  </si>
  <si>
    <t>2.1</t>
  </si>
  <si>
    <t>-706698848</t>
  </si>
  <si>
    <t>2.1A</t>
  </si>
  <si>
    <t>2042380111</t>
  </si>
  <si>
    <t>2.1B</t>
  </si>
  <si>
    <t>1732850739</t>
  </si>
  <si>
    <t>2.2</t>
  </si>
  <si>
    <t>989372641</t>
  </si>
  <si>
    <t>2.3</t>
  </si>
  <si>
    <t>732834141</t>
  </si>
  <si>
    <t>2.4</t>
  </si>
  <si>
    <t>2074053218</t>
  </si>
  <si>
    <t>2.5A</t>
  </si>
  <si>
    <t xml:space="preserve">Plastový talířový ventil univerzální, typ IT 200 </t>
  </si>
  <si>
    <t>1381775891</t>
  </si>
  <si>
    <t>2.5B</t>
  </si>
  <si>
    <t>Plastový talířový ventil univerzální, typ IT 100</t>
  </si>
  <si>
    <t>1209926196</t>
  </si>
  <si>
    <t>2.6A</t>
  </si>
  <si>
    <t xml:space="preserve">Poloohebná hadice hliníková, typ Semiflex pr.200mm </t>
  </si>
  <si>
    <t>-894134965</t>
  </si>
  <si>
    <t>2.6B</t>
  </si>
  <si>
    <t xml:space="preserve">Poloohebná hadice hliníková, typ Semiflex PROFI pr.100mm </t>
  </si>
  <si>
    <t>-744195568</t>
  </si>
  <si>
    <t>2.7</t>
  </si>
  <si>
    <t>Kruhové potrubí Spiro zhotovené z ocel.pozink.plechu -tvarovka pr.200mm</t>
  </si>
  <si>
    <t>294975739</t>
  </si>
  <si>
    <t>2.7A</t>
  </si>
  <si>
    <t>-209271356</t>
  </si>
  <si>
    <t>2.7B</t>
  </si>
  <si>
    <t>-795299269</t>
  </si>
  <si>
    <t>2.7C</t>
  </si>
  <si>
    <t>-968283300</t>
  </si>
  <si>
    <t>2.7D</t>
  </si>
  <si>
    <t>-322616517</t>
  </si>
  <si>
    <t>2.8</t>
  </si>
  <si>
    <t>819473572</t>
  </si>
  <si>
    <t>2.9A</t>
  </si>
  <si>
    <t>-1211371400</t>
  </si>
  <si>
    <t>2.9B</t>
  </si>
  <si>
    <t>1850165305</t>
  </si>
  <si>
    <t>Sklady -m.č.1.15, 1.24, 1.25</t>
  </si>
  <si>
    <t>3.1</t>
  </si>
  <si>
    <t>946102880</t>
  </si>
  <si>
    <t>3.1A</t>
  </si>
  <si>
    <t>-1460845310</t>
  </si>
  <si>
    <t>3.1B</t>
  </si>
  <si>
    <t>-1723076526</t>
  </si>
  <si>
    <t>3.2</t>
  </si>
  <si>
    <t>1894921261</t>
  </si>
  <si>
    <t>3.3</t>
  </si>
  <si>
    <t>-114311275</t>
  </si>
  <si>
    <t>3.4</t>
  </si>
  <si>
    <t>-1317631416</t>
  </si>
  <si>
    <t>3.5</t>
  </si>
  <si>
    <t>Plastový talířový ventil univerzální, typ IT 150</t>
  </si>
  <si>
    <t>-1766633433</t>
  </si>
  <si>
    <t>3.6</t>
  </si>
  <si>
    <t>Plastový talířový ventil univerzální, typ IT 125</t>
  </si>
  <si>
    <t>-1027835430</t>
  </si>
  <si>
    <t>3.7A</t>
  </si>
  <si>
    <t>-1968690280</t>
  </si>
  <si>
    <t>3.7B</t>
  </si>
  <si>
    <t>969429359</t>
  </si>
  <si>
    <t>3.7C</t>
  </si>
  <si>
    <t>Kruhové potrubí Spiro zhotovené z ocel.pozink.plechu -rovné potrubí pr.125mm</t>
  </si>
  <si>
    <t>-832232139</t>
  </si>
  <si>
    <t>3.8</t>
  </si>
  <si>
    <t>-1688494995</t>
  </si>
  <si>
    <t>3.9A</t>
  </si>
  <si>
    <t>1305977353</t>
  </si>
  <si>
    <t>3.9B</t>
  </si>
  <si>
    <t>-786176684</t>
  </si>
  <si>
    <t>Sklad -m.č.1.14</t>
  </si>
  <si>
    <t>4.1</t>
  </si>
  <si>
    <t>Ventilátor diagonální odtahový, typ TD 800/200 -dle PD</t>
  </si>
  <si>
    <t>318970311</t>
  </si>
  <si>
    <t>4.1A</t>
  </si>
  <si>
    <t>Rychloupínací spona -pružná manžeta VBM 200</t>
  </si>
  <si>
    <t>-243528120</t>
  </si>
  <si>
    <t>4.1B</t>
  </si>
  <si>
    <t>-244004932</t>
  </si>
  <si>
    <t>4.2</t>
  </si>
  <si>
    <t>Tlumič hluku do kruhového potrubí, typ MAA 200/900</t>
  </si>
  <si>
    <t>-558419535</t>
  </si>
  <si>
    <t>4.3A</t>
  </si>
  <si>
    <t xml:space="preserve">Protidešťová žaluzie plastová -pevné listy, typ PRG 200 W </t>
  </si>
  <si>
    <t>1389341767</t>
  </si>
  <si>
    <t>4.3B</t>
  </si>
  <si>
    <t>Žaluziová klapka samotížná, typ PER 200 W (šedá)</t>
  </si>
  <si>
    <t>640202209</t>
  </si>
  <si>
    <t>4.4</t>
  </si>
  <si>
    <t>Zpětná klapka těsná do kruhového potrubí, typ RSK pr.200mm</t>
  </si>
  <si>
    <t>559326348</t>
  </si>
  <si>
    <t>4.5</t>
  </si>
  <si>
    <t xml:space="preserve">Plastový talířový ventil univerzální, typ IT 150 </t>
  </si>
  <si>
    <t>-1661743019</t>
  </si>
  <si>
    <t>4.6</t>
  </si>
  <si>
    <t xml:space="preserve">Ochranné síto pozinkované -kruhové, pr.200mm </t>
  </si>
  <si>
    <t>1183298542</t>
  </si>
  <si>
    <t>4.7A</t>
  </si>
  <si>
    <t>Kruhové potrubí Spiro zhotovené z ocel.pozink.plechu -rovné potrubí pr.200mm</t>
  </si>
  <si>
    <t>958669863</t>
  </si>
  <si>
    <t>4.7B</t>
  </si>
  <si>
    <t>931115604</t>
  </si>
  <si>
    <t>4.8</t>
  </si>
  <si>
    <t>45522443</t>
  </si>
  <si>
    <t>4.9A</t>
  </si>
  <si>
    <t>794023805</t>
  </si>
  <si>
    <t>4.9B</t>
  </si>
  <si>
    <t>1847714240</t>
  </si>
  <si>
    <t>Sklady -m.č.1.07, 1.09, 1.10</t>
  </si>
  <si>
    <t>5.1</t>
  </si>
  <si>
    <t>360729368</t>
  </si>
  <si>
    <t>5.1A</t>
  </si>
  <si>
    <t>-1709932870</t>
  </si>
  <si>
    <t>5.1B</t>
  </si>
  <si>
    <t>712770689</t>
  </si>
  <si>
    <t>5.2</t>
  </si>
  <si>
    <t>1297155955</t>
  </si>
  <si>
    <t>5.3</t>
  </si>
  <si>
    <t>325945922</t>
  </si>
  <si>
    <t>5.4</t>
  </si>
  <si>
    <t>2034392669</t>
  </si>
  <si>
    <t>5.5A</t>
  </si>
  <si>
    <t>1577173082</t>
  </si>
  <si>
    <t>5.5B</t>
  </si>
  <si>
    <t>437764028</t>
  </si>
  <si>
    <t>5.5C</t>
  </si>
  <si>
    <t>-2094425198</t>
  </si>
  <si>
    <t>5.7A</t>
  </si>
  <si>
    <t>1000657045</t>
  </si>
  <si>
    <t>5.7B</t>
  </si>
  <si>
    <t>-725942056</t>
  </si>
  <si>
    <t>5.7C</t>
  </si>
  <si>
    <t>-310215953</t>
  </si>
  <si>
    <t>5.8</t>
  </si>
  <si>
    <t>2029909436</t>
  </si>
  <si>
    <t>5.9A</t>
  </si>
  <si>
    <t>1646380642</t>
  </si>
  <si>
    <t>5.9B</t>
  </si>
  <si>
    <t>1100246833</t>
  </si>
  <si>
    <t>06 -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</si>
  <si>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</si>
  <si>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</si>
  <si>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</si>
  <si>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</si>
  <si>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</si>
  <si>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013254000</t>
  </si>
  <si>
    <t>Dokumentace skutečného provedení stavby</t>
  </si>
  <si>
    <t>1940290126</t>
  </si>
  <si>
    <t>VRN3</t>
  </si>
  <si>
    <t>Zařízení staveniště</t>
  </si>
  <si>
    <t>030001000</t>
  </si>
  <si>
    <t>-2114457513</t>
  </si>
  <si>
    <t>VRN4</t>
  </si>
  <si>
    <t>Inženýrská činnost</t>
  </si>
  <si>
    <t>041403000</t>
  </si>
  <si>
    <t>Bezpečnost a ochrana zdraví při práci na staveništi</t>
  </si>
  <si>
    <t>1793888103</t>
  </si>
  <si>
    <t>045002000</t>
  </si>
  <si>
    <t>Kompletační a koordinační činnost</t>
  </si>
  <si>
    <t>-2010446451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</si>
</sst>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4.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0924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Modernizace objektu MŠ Školní ul. Chodov -Hospodářská budova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MŠ Chodov -příspěvková organizace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Anna Dindáková, Staré Sedlo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6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Šimková Dita, K.Vary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4.4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Stavební část'!P131</f>
        <v>0</v>
      </c>
      <c r="AV95" s="128">
        <f>'01 - Stavební část'!J33</f>
        <v>0</v>
      </c>
      <c r="AW95" s="128">
        <f>'01 - Stavební část'!J34</f>
        <v>0</v>
      </c>
      <c r="AX95" s="128">
        <f>'01 - Stavební část'!J35</f>
        <v>0</v>
      </c>
      <c r="AY95" s="128">
        <f>'01 - Stavební část'!J36</f>
        <v>0</v>
      </c>
      <c r="AZ95" s="128">
        <f>'01 - Stavební část'!F33</f>
        <v>0</v>
      </c>
      <c r="BA95" s="128">
        <f>'01 - Stavební část'!F34</f>
        <v>0</v>
      </c>
      <c r="BB95" s="128">
        <f>'01 - Stavební část'!F35</f>
        <v>0</v>
      </c>
      <c r="BC95" s="128">
        <f>'01 - Stavební část'!F36</f>
        <v>0</v>
      </c>
      <c r="BD95" s="130">
        <f>'01 - Stavební část'!F37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4.4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Zdravotechnika'!J30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Zdravotechnika'!P130</f>
        <v>0</v>
      </c>
      <c r="AV96" s="128">
        <f>'02 - Zdravotechnika'!J33</f>
        <v>0</v>
      </c>
      <c r="AW96" s="128">
        <f>'02 - Zdravotechnika'!J34</f>
        <v>0</v>
      </c>
      <c r="AX96" s="128">
        <f>'02 - Zdravotechnika'!J35</f>
        <v>0</v>
      </c>
      <c r="AY96" s="128">
        <f>'02 - Zdravotechnika'!J36</f>
        <v>0</v>
      </c>
      <c r="AZ96" s="128">
        <f>'02 - Zdravotechnika'!F33</f>
        <v>0</v>
      </c>
      <c r="BA96" s="128">
        <f>'02 - Zdravotechnika'!F34</f>
        <v>0</v>
      </c>
      <c r="BB96" s="128">
        <f>'02 - Zdravotechnika'!F35</f>
        <v>0</v>
      </c>
      <c r="BC96" s="128">
        <f>'02 - Zdravotechnika'!F36</f>
        <v>0</v>
      </c>
      <c r="BD96" s="130">
        <f>'02 - Zdravotechnika'!F37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4.4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Vytápění'!J30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Vytápění'!P122</f>
        <v>0</v>
      </c>
      <c r="AV97" s="128">
        <f>'03 - Vytápění'!J33</f>
        <v>0</v>
      </c>
      <c r="AW97" s="128">
        <f>'03 - Vytápění'!J34</f>
        <v>0</v>
      </c>
      <c r="AX97" s="128">
        <f>'03 - Vytápění'!J35</f>
        <v>0</v>
      </c>
      <c r="AY97" s="128">
        <f>'03 - Vytápění'!J36</f>
        <v>0</v>
      </c>
      <c r="AZ97" s="128">
        <f>'03 - Vytápění'!F33</f>
        <v>0</v>
      </c>
      <c r="BA97" s="128">
        <f>'03 - Vytápění'!F34</f>
        <v>0</v>
      </c>
      <c r="BB97" s="128">
        <f>'03 - Vytápění'!F35</f>
        <v>0</v>
      </c>
      <c r="BC97" s="128">
        <f>'03 - Vytápění'!F36</f>
        <v>0</v>
      </c>
      <c r="BD97" s="130">
        <f>'03 - Vytápění'!F37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4.4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Silnoproud'!J30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'04 - Silnoproud'!P120</f>
        <v>0</v>
      </c>
      <c r="AV98" s="128">
        <f>'04 - Silnoproud'!J33</f>
        <v>0</v>
      </c>
      <c r="AW98" s="128">
        <f>'04 - Silnoproud'!J34</f>
        <v>0</v>
      </c>
      <c r="AX98" s="128">
        <f>'04 - Silnoproud'!J35</f>
        <v>0</v>
      </c>
      <c r="AY98" s="128">
        <f>'04 - Silnoproud'!J36</f>
        <v>0</v>
      </c>
      <c r="AZ98" s="128">
        <f>'04 - Silnoproud'!F33</f>
        <v>0</v>
      </c>
      <c r="BA98" s="128">
        <f>'04 - Silnoproud'!F34</f>
        <v>0</v>
      </c>
      <c r="BB98" s="128">
        <f>'04 - Silnoproud'!F35</f>
        <v>0</v>
      </c>
      <c r="BC98" s="128">
        <f>'04 - Silnoproud'!F36</f>
        <v>0</v>
      </c>
      <c r="BD98" s="130">
        <f>'04 - Silnoproud'!F37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4.4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Vzduchotechnika'!J30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'05 - Vzduchotechnika'!P122</f>
        <v>0</v>
      </c>
      <c r="AV99" s="128">
        <f>'05 - Vzduchotechnika'!J33</f>
        <v>0</v>
      </c>
      <c r="AW99" s="128">
        <f>'05 - Vzduchotechnika'!J34</f>
        <v>0</v>
      </c>
      <c r="AX99" s="128">
        <f>'05 - Vzduchotechnika'!J35</f>
        <v>0</v>
      </c>
      <c r="AY99" s="128">
        <f>'05 - Vzduchotechnika'!J36</f>
        <v>0</v>
      </c>
      <c r="AZ99" s="128">
        <f>'05 - Vzduchotechnika'!F33</f>
        <v>0</v>
      </c>
      <c r="BA99" s="128">
        <f>'05 - Vzduchotechnika'!F34</f>
        <v>0</v>
      </c>
      <c r="BB99" s="128">
        <f>'05 - Vzduchotechnika'!F35</f>
        <v>0</v>
      </c>
      <c r="BC99" s="128">
        <f>'05 - Vzduchotechnika'!F36</f>
        <v>0</v>
      </c>
      <c r="BD99" s="130">
        <f>'05 - Vzduchotechnika'!F37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4.4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'06 - Vedlejší rozpočtové 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32">
        <v>0</v>
      </c>
      <c r="AT100" s="133">
        <f>ROUND(SUM(AV100:AW100),2)</f>
        <v>0</v>
      </c>
      <c r="AU100" s="134">
        <f>'06 - Vedlejší rozpočtové ...'!P120</f>
        <v>0</v>
      </c>
      <c r="AV100" s="133">
        <f>'06 - Vedlejší rozpočtové ...'!J33</f>
        <v>0</v>
      </c>
      <c r="AW100" s="133">
        <f>'06 - Vedlejší rozpočtové ...'!J34</f>
        <v>0</v>
      </c>
      <c r="AX100" s="133">
        <f>'06 - Vedlejší rozpočtové ...'!J35</f>
        <v>0</v>
      </c>
      <c r="AY100" s="133">
        <f>'06 - Vedlejší rozpočtové ...'!J36</f>
        <v>0</v>
      </c>
      <c r="AZ100" s="133">
        <f>'06 - Vedlejší rozpočtové ...'!F33</f>
        <v>0</v>
      </c>
      <c r="BA100" s="133">
        <f>'06 - Vedlejší rozpočtové ...'!F34</f>
        <v>0</v>
      </c>
      <c r="BB100" s="133">
        <f>'06 - Vedlejší rozpočtové ...'!F35</f>
        <v>0</v>
      </c>
      <c r="BC100" s="133">
        <f>'06 - Vedlejší rozpočtové ...'!F36</f>
        <v>0</v>
      </c>
      <c r="BD100" s="135">
        <f>'06 - Vedlejší rozpočtové ...'!F37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sfhudGiQFyexvf7xgQRJmGXYhAfcYUT4Ldnn1w4xHjuk3/nPjSUfiFSfz2ZptC/LdKZT3gaVOFpb1wIuwzfjYA==" hashValue="f71WhYhOODH9ySs9Ufh9cPDHRm3KzpOAD3QQ51Nr+MTx/BQfAshwC4vsfUq9wTrPLIYusCbpGEx3JDqfIt7+Ug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Zdravotechnika'!C2" display="/"/>
    <hyperlink ref="A97" location="'03 - Vytápění'!C2" display="/"/>
    <hyperlink ref="A98" location="'04 - Silnoproud'!C2" display="/"/>
    <hyperlink ref="A99" location="'05 - Vzduchotechnika'!C2" display="/"/>
    <hyperlink ref="A100" location="'06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Modernizace objektu MŠ Školní ul. Chodov -Hospodářská budova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ROUND((SUM(BE131:BE404)),  2)</f>
        <v>0</v>
      </c>
      <c r="G33" s="38"/>
      <c r="H33" s="38"/>
      <c r="I33" s="155">
        <v>0.20999999999999999</v>
      </c>
      <c r="J33" s="154">
        <f>ROUND(((SUM(BE131:BE404))*I33),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ROUND((SUM(BF131:BF404)),  2)</f>
        <v>0</v>
      </c>
      <c r="G34" s="38"/>
      <c r="H34" s="38"/>
      <c r="I34" s="155">
        <v>0.12</v>
      </c>
      <c r="J34" s="154">
        <f>ROUND(((SUM(BF131:BF404))*I34),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ROUND((SUM(BG131:BG404)),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ROUND((SUM(BH131:BH404)),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ROUND((SUM(BI131:BI404)),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Modernizace objektu MŠ Školní ul. Chodov -Hospodářská budova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MŠ Chodov -příspěvková organizace</v>
      </c>
      <c r="G91" s="40"/>
      <c r="H91" s="40"/>
      <c r="I91" s="32" t="s">
        <v>30</v>
      </c>
      <c r="J91" s="36" t="str">
        <f>E21</f>
        <v>Anna Dindáková, Staré Sedlo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J133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112</v>
      </c>
      <c r="E99" s="188"/>
      <c r="F99" s="188"/>
      <c r="G99" s="188"/>
      <c r="H99" s="188"/>
      <c r="I99" s="188"/>
      <c r="J99" s="189">
        <f>J149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113</v>
      </c>
      <c r="E100" s="188"/>
      <c r="F100" s="188"/>
      <c r="G100" s="188"/>
      <c r="H100" s="188"/>
      <c r="I100" s="188"/>
      <c r="J100" s="189">
        <f>J183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114</v>
      </c>
      <c r="E101" s="188"/>
      <c r="F101" s="188"/>
      <c r="G101" s="188"/>
      <c r="H101" s="188"/>
      <c r="I101" s="188"/>
      <c r="J101" s="189">
        <f>J230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115</v>
      </c>
      <c r="E102" s="188"/>
      <c r="F102" s="188"/>
      <c r="G102" s="188"/>
      <c r="H102" s="188"/>
      <c r="I102" s="188"/>
      <c r="J102" s="189">
        <f>J236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116</v>
      </c>
      <c r="E103" s="182"/>
      <c r="F103" s="182"/>
      <c r="G103" s="182"/>
      <c r="H103" s="182"/>
      <c r="I103" s="182"/>
      <c r="J103" s="183">
        <f>J238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117</v>
      </c>
      <c r="E104" s="188"/>
      <c r="F104" s="188"/>
      <c r="G104" s="188"/>
      <c r="H104" s="188"/>
      <c r="I104" s="188"/>
      <c r="J104" s="189">
        <f>J239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118</v>
      </c>
      <c r="E105" s="188"/>
      <c r="F105" s="188"/>
      <c r="G105" s="188"/>
      <c r="H105" s="188"/>
      <c r="I105" s="188"/>
      <c r="J105" s="189">
        <f>J257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119</v>
      </c>
      <c r="E106" s="188"/>
      <c r="F106" s="188"/>
      <c r="G106" s="188"/>
      <c r="H106" s="188"/>
      <c r="I106" s="188"/>
      <c r="J106" s="189">
        <f>J269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120</v>
      </c>
      <c r="E107" s="188"/>
      <c r="F107" s="188"/>
      <c r="G107" s="188"/>
      <c r="H107" s="188"/>
      <c r="I107" s="188"/>
      <c r="J107" s="189">
        <f>J283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121</v>
      </c>
      <c r="E108" s="188"/>
      <c r="F108" s="188"/>
      <c r="G108" s="188"/>
      <c r="H108" s="188"/>
      <c r="I108" s="188"/>
      <c r="J108" s="189">
        <f>J305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122</v>
      </c>
      <c r="E109" s="188"/>
      <c r="F109" s="188"/>
      <c r="G109" s="188"/>
      <c r="H109" s="188"/>
      <c r="I109" s="188"/>
      <c r="J109" s="189">
        <f>J344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123</v>
      </c>
      <c r="E110" s="188"/>
      <c r="F110" s="188"/>
      <c r="G110" s="188"/>
      <c r="H110" s="188"/>
      <c r="I110" s="188"/>
      <c r="J110" s="189">
        <f>J365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124</v>
      </c>
      <c r="E111" s="188"/>
      <c r="F111" s="188"/>
      <c r="G111" s="188"/>
      <c r="H111" s="188"/>
      <c r="I111" s="188"/>
      <c r="J111" s="189">
        <f>J386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4.4" customHeight="1">
      <c r="A121" s="38"/>
      <c r="B121" s="39"/>
      <c r="C121" s="40"/>
      <c r="D121" s="40"/>
      <c r="E121" s="174" t="str">
        <f>E7</f>
        <v>Modernizace objektu MŠ Školní ul. Chodov -Hospodářská budova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103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6" customHeight="1">
      <c r="A123" s="38"/>
      <c r="B123" s="39"/>
      <c r="C123" s="40"/>
      <c r="D123" s="40"/>
      <c r="E123" s="76" t="str">
        <f>E9</f>
        <v>01 - Stavební část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 xml:space="preserve"> </v>
      </c>
      <c r="G125" s="40"/>
      <c r="H125" s="40"/>
      <c r="I125" s="32" t="s">
        <v>22</v>
      </c>
      <c r="J125" s="79" t="str">
        <f>IF(J12="","",J12)</f>
        <v>6. 9. 2024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6.4" customHeight="1">
      <c r="A127" s="38"/>
      <c r="B127" s="39"/>
      <c r="C127" s="32" t="s">
        <v>24</v>
      </c>
      <c r="D127" s="40"/>
      <c r="E127" s="40"/>
      <c r="F127" s="27" t="str">
        <f>E15</f>
        <v>MŠ Chodov -příspěvková organizace</v>
      </c>
      <c r="G127" s="40"/>
      <c r="H127" s="40"/>
      <c r="I127" s="32" t="s">
        <v>30</v>
      </c>
      <c r="J127" s="36" t="str">
        <f>E21</f>
        <v>Anna Dindáková, Staré Sedlo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6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>Šimková Dita, K.Vary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1"/>
      <c r="B130" s="192"/>
      <c r="C130" s="193" t="s">
        <v>126</v>
      </c>
      <c r="D130" s="194" t="s">
        <v>61</v>
      </c>
      <c r="E130" s="194" t="s">
        <v>57</v>
      </c>
      <c r="F130" s="194" t="s">
        <v>58</v>
      </c>
      <c r="G130" s="194" t="s">
        <v>127</v>
      </c>
      <c r="H130" s="194" t="s">
        <v>128</v>
      </c>
      <c r="I130" s="194" t="s">
        <v>129</v>
      </c>
      <c r="J130" s="195" t="s">
        <v>107</v>
      </c>
      <c r="K130" s="196" t="s">
        <v>130</v>
      </c>
      <c r="L130" s="197"/>
      <c r="M130" s="100" t="s">
        <v>1</v>
      </c>
      <c r="N130" s="101" t="s">
        <v>40</v>
      </c>
      <c r="O130" s="101" t="s">
        <v>131</v>
      </c>
      <c r="P130" s="101" t="s">
        <v>132</v>
      </c>
      <c r="Q130" s="101" t="s">
        <v>133</v>
      </c>
      <c r="R130" s="101" t="s">
        <v>134</v>
      </c>
      <c r="S130" s="101" t="s">
        <v>135</v>
      </c>
      <c r="T130" s="102" t="s">
        <v>136</v>
      </c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</row>
    <row r="131" s="2" customFormat="1" ht="22.8" customHeight="1">
      <c r="A131" s="38"/>
      <c r="B131" s="39"/>
      <c r="C131" s="107" t="s">
        <v>137</v>
      </c>
      <c r="D131" s="40"/>
      <c r="E131" s="40"/>
      <c r="F131" s="40"/>
      <c r="G131" s="40"/>
      <c r="H131" s="40"/>
      <c r="I131" s="40"/>
      <c r="J131" s="198">
        <f>BK131</f>
        <v>0</v>
      </c>
      <c r="K131" s="40"/>
      <c r="L131" s="44"/>
      <c r="M131" s="103"/>
      <c r="N131" s="199"/>
      <c r="O131" s="104"/>
      <c r="P131" s="200">
        <f>P132+P238</f>
        <v>0</v>
      </c>
      <c r="Q131" s="104"/>
      <c r="R131" s="200">
        <f>R132+R238</f>
        <v>38.210213330000002</v>
      </c>
      <c r="S131" s="104"/>
      <c r="T131" s="201">
        <f>T132+T238</f>
        <v>46.371604840000003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109</v>
      </c>
      <c r="BK131" s="202">
        <f>BK132+BK238</f>
        <v>0</v>
      </c>
    </row>
    <row r="132" s="12" customFormat="1" ht="25.92" customHeight="1">
      <c r="A132" s="12"/>
      <c r="B132" s="203"/>
      <c r="C132" s="204"/>
      <c r="D132" s="205" t="s">
        <v>75</v>
      </c>
      <c r="E132" s="206" t="s">
        <v>138</v>
      </c>
      <c r="F132" s="206" t="s">
        <v>139</v>
      </c>
      <c r="G132" s="204"/>
      <c r="H132" s="204"/>
      <c r="I132" s="207"/>
      <c r="J132" s="208">
        <f>BK132</f>
        <v>0</v>
      </c>
      <c r="K132" s="204"/>
      <c r="L132" s="209"/>
      <c r="M132" s="210"/>
      <c r="N132" s="211"/>
      <c r="O132" s="211"/>
      <c r="P132" s="212">
        <f>P133+P149+P183+P230+P236</f>
        <v>0</v>
      </c>
      <c r="Q132" s="211"/>
      <c r="R132" s="212">
        <f>R133+R149+R183+R230+R236</f>
        <v>24.748221300000001</v>
      </c>
      <c r="S132" s="211"/>
      <c r="T132" s="213">
        <f>T133+T149+T183+T230+T236</f>
        <v>44.314218200000006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84</v>
      </c>
      <c r="AT132" s="215" t="s">
        <v>75</v>
      </c>
      <c r="AU132" s="215" t="s">
        <v>76</v>
      </c>
      <c r="AY132" s="214" t="s">
        <v>140</v>
      </c>
      <c r="BK132" s="216">
        <f>BK133+BK149+BK183+BK230+BK236</f>
        <v>0</v>
      </c>
    </row>
    <row r="133" s="12" customFormat="1" ht="22.8" customHeight="1">
      <c r="A133" s="12"/>
      <c r="B133" s="203"/>
      <c r="C133" s="204"/>
      <c r="D133" s="205" t="s">
        <v>75</v>
      </c>
      <c r="E133" s="217" t="s">
        <v>141</v>
      </c>
      <c r="F133" s="217" t="s">
        <v>142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SUM(P134:P148)</f>
        <v>0</v>
      </c>
      <c r="Q133" s="211"/>
      <c r="R133" s="212">
        <f>SUM(R134:R148)</f>
        <v>5.4944328000000002</v>
      </c>
      <c r="S133" s="211"/>
      <c r="T133" s="213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84</v>
      </c>
      <c r="AY133" s="214" t="s">
        <v>140</v>
      </c>
      <c r="BK133" s="216">
        <f>SUM(BK134:BK148)</f>
        <v>0</v>
      </c>
    </row>
    <row r="134" s="2" customFormat="1" ht="14.4" customHeight="1">
      <c r="A134" s="38"/>
      <c r="B134" s="39"/>
      <c r="C134" s="219" t="s">
        <v>84</v>
      </c>
      <c r="D134" s="219" t="s">
        <v>143</v>
      </c>
      <c r="E134" s="220" t="s">
        <v>144</v>
      </c>
      <c r="F134" s="221" t="s">
        <v>145</v>
      </c>
      <c r="G134" s="222" t="s">
        <v>146</v>
      </c>
      <c r="H134" s="223">
        <v>5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0.022280000000000001</v>
      </c>
      <c r="R134" s="229">
        <f>Q134*H134</f>
        <v>0.1114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147</v>
      </c>
      <c r="AT134" s="231" t="s">
        <v>143</v>
      </c>
      <c r="AU134" s="231" t="s">
        <v>86</v>
      </c>
      <c r="AY134" s="17" t="s">
        <v>140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147</v>
      </c>
      <c r="BM134" s="231" t="s">
        <v>148</v>
      </c>
    </row>
    <row r="135" s="2" customFormat="1" ht="19.8" customHeight="1">
      <c r="A135" s="38"/>
      <c r="B135" s="39"/>
      <c r="C135" s="219" t="s">
        <v>86</v>
      </c>
      <c r="D135" s="219" t="s">
        <v>143</v>
      </c>
      <c r="E135" s="220" t="s">
        <v>149</v>
      </c>
      <c r="F135" s="221" t="s">
        <v>150</v>
      </c>
      <c r="G135" s="222" t="s">
        <v>146</v>
      </c>
      <c r="H135" s="223">
        <v>3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0.026280000000000001</v>
      </c>
      <c r="R135" s="229">
        <f>Q135*H135</f>
        <v>0.078840000000000007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147</v>
      </c>
      <c r="AT135" s="231" t="s">
        <v>143</v>
      </c>
      <c r="AU135" s="231" t="s">
        <v>86</v>
      </c>
      <c r="AY135" s="17" t="s">
        <v>140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147</v>
      </c>
      <c r="BM135" s="231" t="s">
        <v>151</v>
      </c>
    </row>
    <row r="136" s="2" customFormat="1" ht="19.8" customHeight="1">
      <c r="A136" s="38"/>
      <c r="B136" s="39"/>
      <c r="C136" s="219" t="s">
        <v>141</v>
      </c>
      <c r="D136" s="219" t="s">
        <v>143</v>
      </c>
      <c r="E136" s="220" t="s">
        <v>152</v>
      </c>
      <c r="F136" s="221" t="s">
        <v>153</v>
      </c>
      <c r="G136" s="222" t="s">
        <v>154</v>
      </c>
      <c r="H136" s="223">
        <v>2.3999999999999999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0.053800000000000001</v>
      </c>
      <c r="R136" s="229">
        <f>Q136*H136</f>
        <v>0.12911999999999999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147</v>
      </c>
      <c r="AT136" s="231" t="s">
        <v>143</v>
      </c>
      <c r="AU136" s="231" t="s">
        <v>86</v>
      </c>
      <c r="AY136" s="17" t="s">
        <v>140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147</v>
      </c>
      <c r="BM136" s="231" t="s">
        <v>155</v>
      </c>
    </row>
    <row r="137" s="13" customFormat="1">
      <c r="A137" s="13"/>
      <c r="B137" s="233"/>
      <c r="C137" s="234"/>
      <c r="D137" s="235" t="s">
        <v>156</v>
      </c>
      <c r="E137" s="236" t="s">
        <v>1</v>
      </c>
      <c r="F137" s="237" t="s">
        <v>157</v>
      </c>
      <c r="G137" s="234"/>
      <c r="H137" s="238">
        <v>2.3999999999999999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156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140</v>
      </c>
    </row>
    <row r="138" s="2" customFormat="1" ht="14.4" customHeight="1">
      <c r="A138" s="38"/>
      <c r="B138" s="39"/>
      <c r="C138" s="219" t="s">
        <v>147</v>
      </c>
      <c r="D138" s="219" t="s">
        <v>143</v>
      </c>
      <c r="E138" s="220" t="s">
        <v>158</v>
      </c>
      <c r="F138" s="221" t="s">
        <v>159</v>
      </c>
      <c r="G138" s="222" t="s">
        <v>154</v>
      </c>
      <c r="H138" s="223">
        <v>73.700000000000003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0.061719999999999997</v>
      </c>
      <c r="R138" s="229">
        <f>Q138*H138</f>
        <v>4.5487640000000003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147</v>
      </c>
      <c r="AT138" s="231" t="s">
        <v>143</v>
      </c>
      <c r="AU138" s="231" t="s">
        <v>86</v>
      </c>
      <c r="AY138" s="17" t="s">
        <v>140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147</v>
      </c>
      <c r="BM138" s="231" t="s">
        <v>160</v>
      </c>
    </row>
    <row r="139" s="13" customFormat="1">
      <c r="A139" s="13"/>
      <c r="B139" s="233"/>
      <c r="C139" s="234"/>
      <c r="D139" s="235" t="s">
        <v>156</v>
      </c>
      <c r="E139" s="236" t="s">
        <v>1</v>
      </c>
      <c r="F139" s="237" t="s">
        <v>161</v>
      </c>
      <c r="G139" s="234"/>
      <c r="H139" s="238">
        <v>85.5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156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140</v>
      </c>
    </row>
    <row r="140" s="13" customFormat="1">
      <c r="A140" s="13"/>
      <c r="B140" s="233"/>
      <c r="C140" s="234"/>
      <c r="D140" s="235" t="s">
        <v>156</v>
      </c>
      <c r="E140" s="236" t="s">
        <v>1</v>
      </c>
      <c r="F140" s="237" t="s">
        <v>162</v>
      </c>
      <c r="G140" s="234"/>
      <c r="H140" s="238">
        <v>-7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156</v>
      </c>
      <c r="AU140" s="244" t="s">
        <v>86</v>
      </c>
      <c r="AV140" s="13" t="s">
        <v>86</v>
      </c>
      <c r="AW140" s="13" t="s">
        <v>32</v>
      </c>
      <c r="AX140" s="13" t="s">
        <v>76</v>
      </c>
      <c r="AY140" s="244" t="s">
        <v>140</v>
      </c>
    </row>
    <row r="141" s="13" customFormat="1">
      <c r="A141" s="13"/>
      <c r="B141" s="233"/>
      <c r="C141" s="234"/>
      <c r="D141" s="235" t="s">
        <v>156</v>
      </c>
      <c r="E141" s="236" t="s">
        <v>1</v>
      </c>
      <c r="F141" s="237" t="s">
        <v>163</v>
      </c>
      <c r="G141" s="234"/>
      <c r="H141" s="238">
        <v>-4.7999999999999998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156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140</v>
      </c>
    </row>
    <row r="142" s="14" customFormat="1">
      <c r="A142" s="14"/>
      <c r="B142" s="245"/>
      <c r="C142" s="246"/>
      <c r="D142" s="235" t="s">
        <v>156</v>
      </c>
      <c r="E142" s="247" t="s">
        <v>1</v>
      </c>
      <c r="F142" s="248" t="s">
        <v>164</v>
      </c>
      <c r="G142" s="246"/>
      <c r="H142" s="249">
        <v>73.700000000000003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156</v>
      </c>
      <c r="AU142" s="255" t="s">
        <v>86</v>
      </c>
      <c r="AV142" s="14" t="s">
        <v>147</v>
      </c>
      <c r="AW142" s="14" t="s">
        <v>32</v>
      </c>
      <c r="AX142" s="14" t="s">
        <v>84</v>
      </c>
      <c r="AY142" s="255" t="s">
        <v>140</v>
      </c>
    </row>
    <row r="143" s="2" customFormat="1" ht="14.4" customHeight="1">
      <c r="A143" s="38"/>
      <c r="B143" s="39"/>
      <c r="C143" s="219" t="s">
        <v>165</v>
      </c>
      <c r="D143" s="219" t="s">
        <v>143</v>
      </c>
      <c r="E143" s="220" t="s">
        <v>166</v>
      </c>
      <c r="F143" s="221" t="s">
        <v>167</v>
      </c>
      <c r="G143" s="222" t="s">
        <v>154</v>
      </c>
      <c r="H143" s="223">
        <v>4.7999999999999998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0.079210000000000003</v>
      </c>
      <c r="R143" s="229">
        <f>Q143*H143</f>
        <v>0.38020799999999999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147</v>
      </c>
      <c r="AT143" s="231" t="s">
        <v>143</v>
      </c>
      <c r="AU143" s="231" t="s">
        <v>86</v>
      </c>
      <c r="AY143" s="17" t="s">
        <v>140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147</v>
      </c>
      <c r="BM143" s="231" t="s">
        <v>168</v>
      </c>
    </row>
    <row r="144" s="13" customFormat="1">
      <c r="A144" s="13"/>
      <c r="B144" s="233"/>
      <c r="C144" s="234"/>
      <c r="D144" s="235" t="s">
        <v>156</v>
      </c>
      <c r="E144" s="236" t="s">
        <v>1</v>
      </c>
      <c r="F144" s="237" t="s">
        <v>169</v>
      </c>
      <c r="G144" s="234"/>
      <c r="H144" s="238">
        <v>4.7999999999999998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156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140</v>
      </c>
    </row>
    <row r="145" s="2" customFormat="1" ht="14.4" customHeight="1">
      <c r="A145" s="38"/>
      <c r="B145" s="39"/>
      <c r="C145" s="219" t="s">
        <v>170</v>
      </c>
      <c r="D145" s="219" t="s">
        <v>143</v>
      </c>
      <c r="E145" s="220" t="s">
        <v>171</v>
      </c>
      <c r="F145" s="221" t="s">
        <v>172</v>
      </c>
      <c r="G145" s="222" t="s">
        <v>173</v>
      </c>
      <c r="H145" s="223">
        <v>42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0.00013999999999999999</v>
      </c>
      <c r="R145" s="229">
        <f>Q145*H145</f>
        <v>0.0058799999999999998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147</v>
      </c>
      <c r="AT145" s="231" t="s">
        <v>143</v>
      </c>
      <c r="AU145" s="231" t="s">
        <v>86</v>
      </c>
      <c r="AY145" s="17" t="s">
        <v>140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147</v>
      </c>
      <c r="BM145" s="231" t="s">
        <v>174</v>
      </c>
    </row>
    <row r="146" s="13" customFormat="1">
      <c r="A146" s="13"/>
      <c r="B146" s="233"/>
      <c r="C146" s="234"/>
      <c r="D146" s="235" t="s">
        <v>156</v>
      </c>
      <c r="E146" s="236" t="s">
        <v>1</v>
      </c>
      <c r="F146" s="237" t="s">
        <v>175</v>
      </c>
      <c r="G146" s="234"/>
      <c r="H146" s="238">
        <v>42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156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140</v>
      </c>
    </row>
    <row r="147" s="2" customFormat="1" ht="14.4" customHeight="1">
      <c r="A147" s="38"/>
      <c r="B147" s="39"/>
      <c r="C147" s="219" t="s">
        <v>176</v>
      </c>
      <c r="D147" s="219" t="s">
        <v>143</v>
      </c>
      <c r="E147" s="220" t="s">
        <v>177</v>
      </c>
      <c r="F147" s="221" t="s">
        <v>178</v>
      </c>
      <c r="G147" s="222" t="s">
        <v>154</v>
      </c>
      <c r="H147" s="223">
        <v>2.8799999999999999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0.083409999999999998</v>
      </c>
      <c r="R147" s="229">
        <f>Q147*H147</f>
        <v>0.24022079999999998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147</v>
      </c>
      <c r="AT147" s="231" t="s">
        <v>143</v>
      </c>
      <c r="AU147" s="231" t="s">
        <v>86</v>
      </c>
      <c r="AY147" s="17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147</v>
      </c>
      <c r="BM147" s="231" t="s">
        <v>179</v>
      </c>
    </row>
    <row r="148" s="13" customFormat="1">
      <c r="A148" s="13"/>
      <c r="B148" s="233"/>
      <c r="C148" s="234"/>
      <c r="D148" s="235" t="s">
        <v>156</v>
      </c>
      <c r="E148" s="236" t="s">
        <v>1</v>
      </c>
      <c r="F148" s="237" t="s">
        <v>180</v>
      </c>
      <c r="G148" s="234"/>
      <c r="H148" s="238">
        <v>2.8799999999999999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156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140</v>
      </c>
    </row>
    <row r="149" s="12" customFormat="1" ht="22.8" customHeight="1">
      <c r="A149" s="12"/>
      <c r="B149" s="203"/>
      <c r="C149" s="204"/>
      <c r="D149" s="205" t="s">
        <v>75</v>
      </c>
      <c r="E149" s="217" t="s">
        <v>170</v>
      </c>
      <c r="F149" s="217" t="s">
        <v>181</v>
      </c>
      <c r="G149" s="204"/>
      <c r="H149" s="204"/>
      <c r="I149" s="207"/>
      <c r="J149" s="218">
        <f>BK149</f>
        <v>0</v>
      </c>
      <c r="K149" s="204"/>
      <c r="L149" s="209"/>
      <c r="M149" s="210"/>
      <c r="N149" s="211"/>
      <c r="O149" s="211"/>
      <c r="P149" s="212">
        <f>SUM(P150:P182)</f>
        <v>0</v>
      </c>
      <c r="Q149" s="211"/>
      <c r="R149" s="212">
        <f>SUM(R150:R182)</f>
        <v>19.194617600000001</v>
      </c>
      <c r="S149" s="211"/>
      <c r="T149" s="213">
        <f>SUM(T150:T182)</f>
        <v>0.031471199999999998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84</v>
      </c>
      <c r="AT149" s="215" t="s">
        <v>75</v>
      </c>
      <c r="AU149" s="215" t="s">
        <v>84</v>
      </c>
      <c r="AY149" s="214" t="s">
        <v>140</v>
      </c>
      <c r="BK149" s="216">
        <f>SUM(BK150:BK182)</f>
        <v>0</v>
      </c>
    </row>
    <row r="150" s="2" customFormat="1" ht="14.4" customHeight="1">
      <c r="A150" s="38"/>
      <c r="B150" s="39"/>
      <c r="C150" s="219" t="s">
        <v>182</v>
      </c>
      <c r="D150" s="219" t="s">
        <v>143</v>
      </c>
      <c r="E150" s="220" t="s">
        <v>183</v>
      </c>
      <c r="F150" s="221" t="s">
        <v>184</v>
      </c>
      <c r="G150" s="222" t="s">
        <v>154</v>
      </c>
      <c r="H150" s="223">
        <v>543.74900000000002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0.00025999999999999998</v>
      </c>
      <c r="R150" s="229">
        <f>Q150*H150</f>
        <v>0.14137474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147</v>
      </c>
      <c r="AT150" s="231" t="s">
        <v>143</v>
      </c>
      <c r="AU150" s="231" t="s">
        <v>86</v>
      </c>
      <c r="AY150" s="17" t="s">
        <v>140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147</v>
      </c>
      <c r="BM150" s="231" t="s">
        <v>185</v>
      </c>
    </row>
    <row r="151" s="13" customFormat="1">
      <c r="A151" s="13"/>
      <c r="B151" s="233"/>
      <c r="C151" s="234"/>
      <c r="D151" s="235" t="s">
        <v>156</v>
      </c>
      <c r="E151" s="236" t="s">
        <v>1</v>
      </c>
      <c r="F151" s="237" t="s">
        <v>186</v>
      </c>
      <c r="G151" s="234"/>
      <c r="H151" s="238">
        <v>543.74900000000002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156</v>
      </c>
      <c r="AU151" s="244" t="s">
        <v>86</v>
      </c>
      <c r="AV151" s="13" t="s">
        <v>86</v>
      </c>
      <c r="AW151" s="13" t="s">
        <v>32</v>
      </c>
      <c r="AX151" s="13" t="s">
        <v>84</v>
      </c>
      <c r="AY151" s="244" t="s">
        <v>140</v>
      </c>
    </row>
    <row r="152" s="2" customFormat="1" ht="14.4" customHeight="1">
      <c r="A152" s="38"/>
      <c r="B152" s="39"/>
      <c r="C152" s="219" t="s">
        <v>187</v>
      </c>
      <c r="D152" s="219" t="s">
        <v>143</v>
      </c>
      <c r="E152" s="220" t="s">
        <v>188</v>
      </c>
      <c r="F152" s="221" t="s">
        <v>189</v>
      </c>
      <c r="G152" s="222" t="s">
        <v>154</v>
      </c>
      <c r="H152" s="223">
        <v>135.83199999999999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0.0043800000000000002</v>
      </c>
      <c r="R152" s="229">
        <f>Q152*H152</f>
        <v>0.59494416000000006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147</v>
      </c>
      <c r="AT152" s="231" t="s">
        <v>143</v>
      </c>
      <c r="AU152" s="231" t="s">
        <v>86</v>
      </c>
      <c r="AY152" s="17" t="s">
        <v>140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147</v>
      </c>
      <c r="BM152" s="231" t="s">
        <v>190</v>
      </c>
    </row>
    <row r="153" s="13" customFormat="1">
      <c r="A153" s="13"/>
      <c r="B153" s="233"/>
      <c r="C153" s="234"/>
      <c r="D153" s="235" t="s">
        <v>156</v>
      </c>
      <c r="E153" s="236" t="s">
        <v>1</v>
      </c>
      <c r="F153" s="237" t="s">
        <v>191</v>
      </c>
      <c r="G153" s="234"/>
      <c r="H153" s="238">
        <v>135.83199999999999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156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140</v>
      </c>
    </row>
    <row r="154" s="2" customFormat="1" ht="14.4" customHeight="1">
      <c r="A154" s="38"/>
      <c r="B154" s="39"/>
      <c r="C154" s="219" t="s">
        <v>192</v>
      </c>
      <c r="D154" s="219" t="s">
        <v>143</v>
      </c>
      <c r="E154" s="220" t="s">
        <v>193</v>
      </c>
      <c r="F154" s="221" t="s">
        <v>194</v>
      </c>
      <c r="G154" s="222" t="s">
        <v>154</v>
      </c>
      <c r="H154" s="223">
        <v>269.51600000000002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0.015400000000000001</v>
      </c>
      <c r="R154" s="229">
        <f>Q154*H154</f>
        <v>4.1505464000000005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147</v>
      </c>
      <c r="AT154" s="231" t="s">
        <v>143</v>
      </c>
      <c r="AU154" s="231" t="s">
        <v>86</v>
      </c>
      <c r="AY154" s="17" t="s">
        <v>140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147</v>
      </c>
      <c r="BM154" s="231" t="s">
        <v>195</v>
      </c>
    </row>
    <row r="155" s="13" customFormat="1">
      <c r="A155" s="13"/>
      <c r="B155" s="233"/>
      <c r="C155" s="234"/>
      <c r="D155" s="235" t="s">
        <v>156</v>
      </c>
      <c r="E155" s="236" t="s">
        <v>1</v>
      </c>
      <c r="F155" s="237" t="s">
        <v>196</v>
      </c>
      <c r="G155" s="234"/>
      <c r="H155" s="238">
        <v>269.51600000000002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156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140</v>
      </c>
    </row>
    <row r="156" s="2" customFormat="1" ht="19.8" customHeight="1">
      <c r="A156" s="38"/>
      <c r="B156" s="39"/>
      <c r="C156" s="219" t="s">
        <v>197</v>
      </c>
      <c r="D156" s="219" t="s">
        <v>143</v>
      </c>
      <c r="E156" s="220" t="s">
        <v>198</v>
      </c>
      <c r="F156" s="221" t="s">
        <v>199</v>
      </c>
      <c r="G156" s="222" t="s">
        <v>154</v>
      </c>
      <c r="H156" s="223">
        <v>92.280000000000001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0.018380000000000001</v>
      </c>
      <c r="R156" s="229">
        <f>Q156*H156</f>
        <v>1.6961064000000001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147</v>
      </c>
      <c r="AT156" s="231" t="s">
        <v>143</v>
      </c>
      <c r="AU156" s="231" t="s">
        <v>86</v>
      </c>
      <c r="AY156" s="17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147</v>
      </c>
      <c r="BM156" s="231" t="s">
        <v>200</v>
      </c>
    </row>
    <row r="157" s="13" customFormat="1">
      <c r="A157" s="13"/>
      <c r="B157" s="233"/>
      <c r="C157" s="234"/>
      <c r="D157" s="235" t="s">
        <v>156</v>
      </c>
      <c r="E157" s="236" t="s">
        <v>1</v>
      </c>
      <c r="F157" s="237" t="s">
        <v>201</v>
      </c>
      <c r="G157" s="234"/>
      <c r="H157" s="238">
        <v>164.68000000000001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156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140</v>
      </c>
    </row>
    <row r="158" s="13" customFormat="1">
      <c r="A158" s="13"/>
      <c r="B158" s="233"/>
      <c r="C158" s="234"/>
      <c r="D158" s="235" t="s">
        <v>156</v>
      </c>
      <c r="E158" s="236" t="s">
        <v>1</v>
      </c>
      <c r="F158" s="237" t="s">
        <v>202</v>
      </c>
      <c r="G158" s="234"/>
      <c r="H158" s="238">
        <v>-72.400000000000006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156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140</v>
      </c>
    </row>
    <row r="159" s="14" customFormat="1">
      <c r="A159" s="14"/>
      <c r="B159" s="245"/>
      <c r="C159" s="246"/>
      <c r="D159" s="235" t="s">
        <v>156</v>
      </c>
      <c r="E159" s="247" t="s">
        <v>1</v>
      </c>
      <c r="F159" s="248" t="s">
        <v>164</v>
      </c>
      <c r="G159" s="246"/>
      <c r="H159" s="249">
        <v>92.280000000000001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156</v>
      </c>
      <c r="AU159" s="255" t="s">
        <v>86</v>
      </c>
      <c r="AV159" s="14" t="s">
        <v>147</v>
      </c>
      <c r="AW159" s="14" t="s">
        <v>32</v>
      </c>
      <c r="AX159" s="14" t="s">
        <v>84</v>
      </c>
      <c r="AY159" s="255" t="s">
        <v>140</v>
      </c>
    </row>
    <row r="160" s="2" customFormat="1" ht="22.2" customHeight="1">
      <c r="A160" s="38"/>
      <c r="B160" s="39"/>
      <c r="C160" s="219" t="s">
        <v>8</v>
      </c>
      <c r="D160" s="219" t="s">
        <v>143</v>
      </c>
      <c r="E160" s="220" t="s">
        <v>203</v>
      </c>
      <c r="F160" s="221" t="s">
        <v>204</v>
      </c>
      <c r="G160" s="222" t="s">
        <v>154</v>
      </c>
      <c r="H160" s="223">
        <v>543.74900000000002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0.0092999999999999992</v>
      </c>
      <c r="R160" s="229">
        <f>Q160*H160</f>
        <v>5.0568656999999995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147</v>
      </c>
      <c r="AT160" s="231" t="s">
        <v>143</v>
      </c>
      <c r="AU160" s="231" t="s">
        <v>86</v>
      </c>
      <c r="AY160" s="17" t="s">
        <v>140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147</v>
      </c>
      <c r="BM160" s="231" t="s">
        <v>205</v>
      </c>
    </row>
    <row r="161" s="13" customFormat="1">
      <c r="A161" s="13"/>
      <c r="B161" s="233"/>
      <c r="C161" s="234"/>
      <c r="D161" s="235" t="s">
        <v>156</v>
      </c>
      <c r="E161" s="236" t="s">
        <v>1</v>
      </c>
      <c r="F161" s="237" t="s">
        <v>206</v>
      </c>
      <c r="G161" s="234"/>
      <c r="H161" s="238">
        <v>1046.3399999999999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156</v>
      </c>
      <c r="AU161" s="244" t="s">
        <v>86</v>
      </c>
      <c r="AV161" s="13" t="s">
        <v>86</v>
      </c>
      <c r="AW161" s="13" t="s">
        <v>32</v>
      </c>
      <c r="AX161" s="13" t="s">
        <v>76</v>
      </c>
      <c r="AY161" s="244" t="s">
        <v>140</v>
      </c>
    </row>
    <row r="162" s="13" customFormat="1">
      <c r="A162" s="13"/>
      <c r="B162" s="233"/>
      <c r="C162" s="234"/>
      <c r="D162" s="235" t="s">
        <v>156</v>
      </c>
      <c r="E162" s="236" t="s">
        <v>1</v>
      </c>
      <c r="F162" s="237" t="s">
        <v>207</v>
      </c>
      <c r="G162" s="234"/>
      <c r="H162" s="238">
        <v>-60.799999999999997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156</v>
      </c>
      <c r="AU162" s="244" t="s">
        <v>86</v>
      </c>
      <c r="AV162" s="13" t="s">
        <v>86</v>
      </c>
      <c r="AW162" s="13" t="s">
        <v>32</v>
      </c>
      <c r="AX162" s="13" t="s">
        <v>76</v>
      </c>
      <c r="AY162" s="244" t="s">
        <v>140</v>
      </c>
    </row>
    <row r="163" s="13" customFormat="1">
      <c r="A163" s="13"/>
      <c r="B163" s="233"/>
      <c r="C163" s="234"/>
      <c r="D163" s="235" t="s">
        <v>156</v>
      </c>
      <c r="E163" s="236" t="s">
        <v>1</v>
      </c>
      <c r="F163" s="237" t="s">
        <v>208</v>
      </c>
      <c r="G163" s="234"/>
      <c r="H163" s="238">
        <v>-19.600000000000001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156</v>
      </c>
      <c r="AU163" s="244" t="s">
        <v>86</v>
      </c>
      <c r="AV163" s="13" t="s">
        <v>86</v>
      </c>
      <c r="AW163" s="13" t="s">
        <v>32</v>
      </c>
      <c r="AX163" s="13" t="s">
        <v>76</v>
      </c>
      <c r="AY163" s="244" t="s">
        <v>140</v>
      </c>
    </row>
    <row r="164" s="13" customFormat="1">
      <c r="A164" s="13"/>
      <c r="B164" s="233"/>
      <c r="C164" s="234"/>
      <c r="D164" s="235" t="s">
        <v>156</v>
      </c>
      <c r="E164" s="236" t="s">
        <v>1</v>
      </c>
      <c r="F164" s="237" t="s">
        <v>209</v>
      </c>
      <c r="G164" s="234"/>
      <c r="H164" s="238">
        <v>-2.5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156</v>
      </c>
      <c r="AU164" s="244" t="s">
        <v>86</v>
      </c>
      <c r="AV164" s="13" t="s">
        <v>86</v>
      </c>
      <c r="AW164" s="13" t="s">
        <v>32</v>
      </c>
      <c r="AX164" s="13" t="s">
        <v>76</v>
      </c>
      <c r="AY164" s="244" t="s">
        <v>140</v>
      </c>
    </row>
    <row r="165" s="13" customFormat="1">
      <c r="A165" s="13"/>
      <c r="B165" s="233"/>
      <c r="C165" s="234"/>
      <c r="D165" s="235" t="s">
        <v>156</v>
      </c>
      <c r="E165" s="236" t="s">
        <v>1</v>
      </c>
      <c r="F165" s="237" t="s">
        <v>210</v>
      </c>
      <c r="G165" s="234"/>
      <c r="H165" s="238">
        <v>-3.375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156</v>
      </c>
      <c r="AU165" s="244" t="s">
        <v>86</v>
      </c>
      <c r="AV165" s="13" t="s">
        <v>86</v>
      </c>
      <c r="AW165" s="13" t="s">
        <v>32</v>
      </c>
      <c r="AX165" s="13" t="s">
        <v>76</v>
      </c>
      <c r="AY165" s="244" t="s">
        <v>140</v>
      </c>
    </row>
    <row r="166" s="13" customFormat="1">
      <c r="A166" s="13"/>
      <c r="B166" s="233"/>
      <c r="C166" s="234"/>
      <c r="D166" s="235" t="s">
        <v>156</v>
      </c>
      <c r="E166" s="236" t="s">
        <v>1</v>
      </c>
      <c r="F166" s="237" t="s">
        <v>211</v>
      </c>
      <c r="G166" s="234"/>
      <c r="H166" s="238">
        <v>-3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156</v>
      </c>
      <c r="AU166" s="244" t="s">
        <v>86</v>
      </c>
      <c r="AV166" s="13" t="s">
        <v>86</v>
      </c>
      <c r="AW166" s="13" t="s">
        <v>32</v>
      </c>
      <c r="AX166" s="13" t="s">
        <v>76</v>
      </c>
      <c r="AY166" s="244" t="s">
        <v>140</v>
      </c>
    </row>
    <row r="167" s="13" customFormat="1">
      <c r="A167" s="13"/>
      <c r="B167" s="233"/>
      <c r="C167" s="234"/>
      <c r="D167" s="235" t="s">
        <v>156</v>
      </c>
      <c r="E167" s="236" t="s">
        <v>1</v>
      </c>
      <c r="F167" s="237" t="s">
        <v>212</v>
      </c>
      <c r="G167" s="234"/>
      <c r="H167" s="238">
        <v>-4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156</v>
      </c>
      <c r="AU167" s="244" t="s">
        <v>86</v>
      </c>
      <c r="AV167" s="13" t="s">
        <v>86</v>
      </c>
      <c r="AW167" s="13" t="s">
        <v>32</v>
      </c>
      <c r="AX167" s="13" t="s">
        <v>76</v>
      </c>
      <c r="AY167" s="244" t="s">
        <v>140</v>
      </c>
    </row>
    <row r="168" s="13" customFormat="1">
      <c r="A168" s="13"/>
      <c r="B168" s="233"/>
      <c r="C168" s="234"/>
      <c r="D168" s="235" t="s">
        <v>156</v>
      </c>
      <c r="E168" s="236" t="s">
        <v>1</v>
      </c>
      <c r="F168" s="237" t="s">
        <v>213</v>
      </c>
      <c r="G168" s="234"/>
      <c r="H168" s="238">
        <v>-47.520000000000003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156</v>
      </c>
      <c r="AU168" s="244" t="s">
        <v>86</v>
      </c>
      <c r="AV168" s="13" t="s">
        <v>86</v>
      </c>
      <c r="AW168" s="13" t="s">
        <v>32</v>
      </c>
      <c r="AX168" s="13" t="s">
        <v>76</v>
      </c>
      <c r="AY168" s="244" t="s">
        <v>140</v>
      </c>
    </row>
    <row r="169" s="13" customFormat="1">
      <c r="A169" s="13"/>
      <c r="B169" s="233"/>
      <c r="C169" s="234"/>
      <c r="D169" s="235" t="s">
        <v>156</v>
      </c>
      <c r="E169" s="236" t="s">
        <v>1</v>
      </c>
      <c r="F169" s="237" t="s">
        <v>214</v>
      </c>
      <c r="G169" s="234"/>
      <c r="H169" s="238">
        <v>-269.51600000000002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156</v>
      </c>
      <c r="AU169" s="244" t="s">
        <v>86</v>
      </c>
      <c r="AV169" s="13" t="s">
        <v>86</v>
      </c>
      <c r="AW169" s="13" t="s">
        <v>32</v>
      </c>
      <c r="AX169" s="13" t="s">
        <v>76</v>
      </c>
      <c r="AY169" s="244" t="s">
        <v>140</v>
      </c>
    </row>
    <row r="170" s="13" customFormat="1">
      <c r="A170" s="13"/>
      <c r="B170" s="233"/>
      <c r="C170" s="234"/>
      <c r="D170" s="235" t="s">
        <v>156</v>
      </c>
      <c r="E170" s="236" t="s">
        <v>1</v>
      </c>
      <c r="F170" s="237" t="s">
        <v>215</v>
      </c>
      <c r="G170" s="234"/>
      <c r="H170" s="238">
        <v>-92.280000000000001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156</v>
      </c>
      <c r="AU170" s="244" t="s">
        <v>86</v>
      </c>
      <c r="AV170" s="13" t="s">
        <v>86</v>
      </c>
      <c r="AW170" s="13" t="s">
        <v>32</v>
      </c>
      <c r="AX170" s="13" t="s">
        <v>76</v>
      </c>
      <c r="AY170" s="244" t="s">
        <v>140</v>
      </c>
    </row>
    <row r="171" s="14" customFormat="1">
      <c r="A171" s="14"/>
      <c r="B171" s="245"/>
      <c r="C171" s="246"/>
      <c r="D171" s="235" t="s">
        <v>156</v>
      </c>
      <c r="E171" s="247" t="s">
        <v>1</v>
      </c>
      <c r="F171" s="248" t="s">
        <v>164</v>
      </c>
      <c r="G171" s="246"/>
      <c r="H171" s="249">
        <v>543.74900000000002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156</v>
      </c>
      <c r="AU171" s="255" t="s">
        <v>86</v>
      </c>
      <c r="AV171" s="14" t="s">
        <v>147</v>
      </c>
      <c r="AW171" s="14" t="s">
        <v>32</v>
      </c>
      <c r="AX171" s="14" t="s">
        <v>84</v>
      </c>
      <c r="AY171" s="255" t="s">
        <v>140</v>
      </c>
    </row>
    <row r="172" s="2" customFormat="1" ht="14.4" customHeight="1">
      <c r="A172" s="38"/>
      <c r="B172" s="39"/>
      <c r="C172" s="219" t="s">
        <v>216</v>
      </c>
      <c r="D172" s="219" t="s">
        <v>143</v>
      </c>
      <c r="E172" s="220" t="s">
        <v>217</v>
      </c>
      <c r="F172" s="221" t="s">
        <v>218</v>
      </c>
      <c r="G172" s="222" t="s">
        <v>154</v>
      </c>
      <c r="H172" s="223">
        <v>274.51999999999998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0.00098999999999999999</v>
      </c>
      <c r="R172" s="229">
        <f>Q172*H172</f>
        <v>0.27177479999999998</v>
      </c>
      <c r="S172" s="229">
        <v>6.0000000000000002E-05</v>
      </c>
      <c r="T172" s="230">
        <f>S172*H172</f>
        <v>0.016471199999999998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147</v>
      </c>
      <c r="AT172" s="231" t="s">
        <v>143</v>
      </c>
      <c r="AU172" s="231" t="s">
        <v>86</v>
      </c>
      <c r="AY172" s="17" t="s">
        <v>140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147</v>
      </c>
      <c r="BM172" s="231" t="s">
        <v>219</v>
      </c>
    </row>
    <row r="173" s="2" customFormat="1" ht="14.4" customHeight="1">
      <c r="A173" s="38"/>
      <c r="B173" s="39"/>
      <c r="C173" s="219" t="s">
        <v>220</v>
      </c>
      <c r="D173" s="219" t="s">
        <v>143</v>
      </c>
      <c r="E173" s="220" t="s">
        <v>221</v>
      </c>
      <c r="F173" s="221" t="s">
        <v>222</v>
      </c>
      <c r="G173" s="222" t="s">
        <v>154</v>
      </c>
      <c r="H173" s="223">
        <v>250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0.00198</v>
      </c>
      <c r="R173" s="229">
        <f>Q173*H173</f>
        <v>0.495</v>
      </c>
      <c r="S173" s="229">
        <v>6.0000000000000002E-05</v>
      </c>
      <c r="T173" s="230">
        <f>S173*H173</f>
        <v>0.015000000000000001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147</v>
      </c>
      <c r="AT173" s="231" t="s">
        <v>143</v>
      </c>
      <c r="AU173" s="231" t="s">
        <v>86</v>
      </c>
      <c r="AY173" s="17" t="s">
        <v>140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147</v>
      </c>
      <c r="BM173" s="231" t="s">
        <v>223</v>
      </c>
    </row>
    <row r="174" s="13" customFormat="1">
      <c r="A174" s="13"/>
      <c r="B174" s="233"/>
      <c r="C174" s="234"/>
      <c r="D174" s="235" t="s">
        <v>156</v>
      </c>
      <c r="E174" s="236" t="s">
        <v>1</v>
      </c>
      <c r="F174" s="237" t="s">
        <v>224</v>
      </c>
      <c r="G174" s="234"/>
      <c r="H174" s="238">
        <v>250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156</v>
      </c>
      <c r="AU174" s="244" t="s">
        <v>86</v>
      </c>
      <c r="AV174" s="13" t="s">
        <v>86</v>
      </c>
      <c r="AW174" s="13" t="s">
        <v>32</v>
      </c>
      <c r="AX174" s="13" t="s">
        <v>84</v>
      </c>
      <c r="AY174" s="244" t="s">
        <v>140</v>
      </c>
    </row>
    <row r="175" s="2" customFormat="1" ht="14.4" customHeight="1">
      <c r="A175" s="38"/>
      <c r="B175" s="39"/>
      <c r="C175" s="219" t="s">
        <v>225</v>
      </c>
      <c r="D175" s="219" t="s">
        <v>143</v>
      </c>
      <c r="E175" s="220" t="s">
        <v>226</v>
      </c>
      <c r="F175" s="221" t="s">
        <v>227</v>
      </c>
      <c r="G175" s="222" t="s">
        <v>154</v>
      </c>
      <c r="H175" s="223">
        <v>57.340000000000003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0.093840000000000007</v>
      </c>
      <c r="R175" s="229">
        <f>Q175*H175</f>
        <v>5.3807856000000003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147</v>
      </c>
      <c r="AT175" s="231" t="s">
        <v>143</v>
      </c>
      <c r="AU175" s="231" t="s">
        <v>86</v>
      </c>
      <c r="AY175" s="17" t="s">
        <v>140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147</v>
      </c>
      <c r="BM175" s="231" t="s">
        <v>228</v>
      </c>
    </row>
    <row r="176" s="13" customFormat="1">
      <c r="A176" s="13"/>
      <c r="B176" s="233"/>
      <c r="C176" s="234"/>
      <c r="D176" s="235" t="s">
        <v>156</v>
      </c>
      <c r="E176" s="236" t="s">
        <v>1</v>
      </c>
      <c r="F176" s="237" t="s">
        <v>229</v>
      </c>
      <c r="G176" s="234"/>
      <c r="H176" s="238">
        <v>57.340000000000003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156</v>
      </c>
      <c r="AU176" s="244" t="s">
        <v>86</v>
      </c>
      <c r="AV176" s="13" t="s">
        <v>86</v>
      </c>
      <c r="AW176" s="13" t="s">
        <v>32</v>
      </c>
      <c r="AX176" s="13" t="s">
        <v>84</v>
      </c>
      <c r="AY176" s="244" t="s">
        <v>140</v>
      </c>
    </row>
    <row r="177" s="2" customFormat="1" ht="14.4" customHeight="1">
      <c r="A177" s="38"/>
      <c r="B177" s="39"/>
      <c r="C177" s="219" t="s">
        <v>230</v>
      </c>
      <c r="D177" s="219" t="s">
        <v>143</v>
      </c>
      <c r="E177" s="220" t="s">
        <v>231</v>
      </c>
      <c r="F177" s="221" t="s">
        <v>232</v>
      </c>
      <c r="G177" s="222" t="s">
        <v>154</v>
      </c>
      <c r="H177" s="223">
        <v>11.92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0.1173</v>
      </c>
      <c r="R177" s="229">
        <f>Q177*H177</f>
        <v>1.3982159999999999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147</v>
      </c>
      <c r="AT177" s="231" t="s">
        <v>143</v>
      </c>
      <c r="AU177" s="231" t="s">
        <v>86</v>
      </c>
      <c r="AY177" s="17" t="s">
        <v>140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147</v>
      </c>
      <c r="BM177" s="231" t="s">
        <v>233</v>
      </c>
    </row>
    <row r="178" s="13" customFormat="1">
      <c r="A178" s="13"/>
      <c r="B178" s="233"/>
      <c r="C178" s="234"/>
      <c r="D178" s="235" t="s">
        <v>156</v>
      </c>
      <c r="E178" s="236" t="s">
        <v>1</v>
      </c>
      <c r="F178" s="237" t="s">
        <v>234</v>
      </c>
      <c r="G178" s="234"/>
      <c r="H178" s="238">
        <v>11.92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156</v>
      </c>
      <c r="AU178" s="244" t="s">
        <v>86</v>
      </c>
      <c r="AV178" s="13" t="s">
        <v>86</v>
      </c>
      <c r="AW178" s="13" t="s">
        <v>32</v>
      </c>
      <c r="AX178" s="13" t="s">
        <v>84</v>
      </c>
      <c r="AY178" s="244" t="s">
        <v>140</v>
      </c>
    </row>
    <row r="179" s="2" customFormat="1" ht="14.4" customHeight="1">
      <c r="A179" s="38"/>
      <c r="B179" s="39"/>
      <c r="C179" s="219" t="s">
        <v>235</v>
      </c>
      <c r="D179" s="219" t="s">
        <v>143</v>
      </c>
      <c r="E179" s="220" t="s">
        <v>236</v>
      </c>
      <c r="F179" s="221" t="s">
        <v>237</v>
      </c>
      <c r="G179" s="222" t="s">
        <v>154</v>
      </c>
      <c r="H179" s="223">
        <v>69.260000000000005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0.00012999999999999999</v>
      </c>
      <c r="R179" s="229">
        <f>Q179*H179</f>
        <v>0.0090037999999999993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147</v>
      </c>
      <c r="AT179" s="231" t="s">
        <v>143</v>
      </c>
      <c r="AU179" s="231" t="s">
        <v>86</v>
      </c>
      <c r="AY179" s="17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147</v>
      </c>
      <c r="BM179" s="231" t="s">
        <v>238</v>
      </c>
    </row>
    <row r="180" s="13" customFormat="1">
      <c r="A180" s="13"/>
      <c r="B180" s="233"/>
      <c r="C180" s="234"/>
      <c r="D180" s="235" t="s">
        <v>156</v>
      </c>
      <c r="E180" s="236" t="s">
        <v>1</v>
      </c>
      <c r="F180" s="237" t="s">
        <v>229</v>
      </c>
      <c r="G180" s="234"/>
      <c r="H180" s="238">
        <v>57.340000000000003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156</v>
      </c>
      <c r="AU180" s="244" t="s">
        <v>86</v>
      </c>
      <c r="AV180" s="13" t="s">
        <v>86</v>
      </c>
      <c r="AW180" s="13" t="s">
        <v>32</v>
      </c>
      <c r="AX180" s="13" t="s">
        <v>76</v>
      </c>
      <c r="AY180" s="244" t="s">
        <v>140</v>
      </c>
    </row>
    <row r="181" s="13" customFormat="1">
      <c r="A181" s="13"/>
      <c r="B181" s="233"/>
      <c r="C181" s="234"/>
      <c r="D181" s="235" t="s">
        <v>156</v>
      </c>
      <c r="E181" s="236" t="s">
        <v>1</v>
      </c>
      <c r="F181" s="237" t="s">
        <v>234</v>
      </c>
      <c r="G181" s="234"/>
      <c r="H181" s="238">
        <v>11.92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156</v>
      </c>
      <c r="AU181" s="244" t="s">
        <v>86</v>
      </c>
      <c r="AV181" s="13" t="s">
        <v>86</v>
      </c>
      <c r="AW181" s="13" t="s">
        <v>32</v>
      </c>
      <c r="AX181" s="13" t="s">
        <v>76</v>
      </c>
      <c r="AY181" s="244" t="s">
        <v>140</v>
      </c>
    </row>
    <row r="182" s="14" customFormat="1">
      <c r="A182" s="14"/>
      <c r="B182" s="245"/>
      <c r="C182" s="246"/>
      <c r="D182" s="235" t="s">
        <v>156</v>
      </c>
      <c r="E182" s="247" t="s">
        <v>1</v>
      </c>
      <c r="F182" s="248" t="s">
        <v>164</v>
      </c>
      <c r="G182" s="246"/>
      <c r="H182" s="249">
        <v>69.260000000000005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156</v>
      </c>
      <c r="AU182" s="255" t="s">
        <v>86</v>
      </c>
      <c r="AV182" s="14" t="s">
        <v>147</v>
      </c>
      <c r="AW182" s="14" t="s">
        <v>32</v>
      </c>
      <c r="AX182" s="14" t="s">
        <v>84</v>
      </c>
      <c r="AY182" s="255" t="s">
        <v>140</v>
      </c>
    </row>
    <row r="183" s="12" customFormat="1" ht="22.8" customHeight="1">
      <c r="A183" s="12"/>
      <c r="B183" s="203"/>
      <c r="C183" s="204"/>
      <c r="D183" s="205" t="s">
        <v>75</v>
      </c>
      <c r="E183" s="217" t="s">
        <v>187</v>
      </c>
      <c r="F183" s="217" t="s">
        <v>239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SUM(P184:P229)</f>
        <v>0</v>
      </c>
      <c r="Q183" s="211"/>
      <c r="R183" s="212">
        <f>SUM(R184:R229)</f>
        <v>0.059170899999999998</v>
      </c>
      <c r="S183" s="211"/>
      <c r="T183" s="213">
        <f>SUM(T184:T229)</f>
        <v>44.282747000000008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84</v>
      </c>
      <c r="AT183" s="215" t="s">
        <v>75</v>
      </c>
      <c r="AU183" s="215" t="s">
        <v>84</v>
      </c>
      <c r="AY183" s="214" t="s">
        <v>140</v>
      </c>
      <c r="BK183" s="216">
        <f>SUM(BK184:BK229)</f>
        <v>0</v>
      </c>
    </row>
    <row r="184" s="2" customFormat="1" ht="19.8" customHeight="1">
      <c r="A184" s="38"/>
      <c r="B184" s="39"/>
      <c r="C184" s="219" t="s">
        <v>240</v>
      </c>
      <c r="D184" s="219" t="s">
        <v>143</v>
      </c>
      <c r="E184" s="220" t="s">
        <v>241</v>
      </c>
      <c r="F184" s="221" t="s">
        <v>242</v>
      </c>
      <c r="G184" s="222" t="s">
        <v>154</v>
      </c>
      <c r="H184" s="223">
        <v>274.51999999999998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0.00012999999999999999</v>
      </c>
      <c r="R184" s="229">
        <f>Q184*H184</f>
        <v>0.035687599999999993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147</v>
      </c>
      <c r="AT184" s="231" t="s">
        <v>143</v>
      </c>
      <c r="AU184" s="231" t="s">
        <v>86</v>
      </c>
      <c r="AY184" s="17" t="s">
        <v>140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147</v>
      </c>
      <c r="BM184" s="231" t="s">
        <v>243</v>
      </c>
    </row>
    <row r="185" s="13" customFormat="1">
      <c r="A185" s="13"/>
      <c r="B185" s="233"/>
      <c r="C185" s="234"/>
      <c r="D185" s="235" t="s">
        <v>156</v>
      </c>
      <c r="E185" s="236" t="s">
        <v>1</v>
      </c>
      <c r="F185" s="237" t="s">
        <v>244</v>
      </c>
      <c r="G185" s="234"/>
      <c r="H185" s="238">
        <v>274.51999999999998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156</v>
      </c>
      <c r="AU185" s="244" t="s">
        <v>86</v>
      </c>
      <c r="AV185" s="13" t="s">
        <v>86</v>
      </c>
      <c r="AW185" s="13" t="s">
        <v>32</v>
      </c>
      <c r="AX185" s="13" t="s">
        <v>84</v>
      </c>
      <c r="AY185" s="244" t="s">
        <v>140</v>
      </c>
    </row>
    <row r="186" s="2" customFormat="1" ht="14.4" customHeight="1">
      <c r="A186" s="38"/>
      <c r="B186" s="39"/>
      <c r="C186" s="219" t="s">
        <v>245</v>
      </c>
      <c r="D186" s="219" t="s">
        <v>143</v>
      </c>
      <c r="E186" s="220" t="s">
        <v>246</v>
      </c>
      <c r="F186" s="221" t="s">
        <v>247</v>
      </c>
      <c r="G186" s="222" t="s">
        <v>154</v>
      </c>
      <c r="H186" s="223">
        <v>274.51999999999998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4.0000000000000003E-05</v>
      </c>
      <c r="R186" s="229">
        <f>Q186*H186</f>
        <v>0.010980800000000001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147</v>
      </c>
      <c r="AT186" s="231" t="s">
        <v>143</v>
      </c>
      <c r="AU186" s="231" t="s">
        <v>86</v>
      </c>
      <c r="AY186" s="17" t="s">
        <v>140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147</v>
      </c>
      <c r="BM186" s="231" t="s">
        <v>248</v>
      </c>
    </row>
    <row r="187" s="2" customFormat="1" ht="14.4" customHeight="1">
      <c r="A187" s="38"/>
      <c r="B187" s="39"/>
      <c r="C187" s="219" t="s">
        <v>249</v>
      </c>
      <c r="D187" s="219" t="s">
        <v>143</v>
      </c>
      <c r="E187" s="220" t="s">
        <v>250</v>
      </c>
      <c r="F187" s="221" t="s">
        <v>251</v>
      </c>
      <c r="G187" s="222" t="s">
        <v>154</v>
      </c>
      <c r="H187" s="223">
        <v>81.254999999999995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0.18099999999999999</v>
      </c>
      <c r="T187" s="230">
        <f>S187*H187</f>
        <v>14.707154999999998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147</v>
      </c>
      <c r="AT187" s="231" t="s">
        <v>143</v>
      </c>
      <c r="AU187" s="231" t="s">
        <v>86</v>
      </c>
      <c r="AY187" s="17" t="s">
        <v>140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147</v>
      </c>
      <c r="BM187" s="231" t="s">
        <v>252</v>
      </c>
    </row>
    <row r="188" s="15" customFormat="1">
      <c r="A188" s="15"/>
      <c r="B188" s="256"/>
      <c r="C188" s="257"/>
      <c r="D188" s="235" t="s">
        <v>156</v>
      </c>
      <c r="E188" s="258" t="s">
        <v>1</v>
      </c>
      <c r="F188" s="259" t="s">
        <v>253</v>
      </c>
      <c r="G188" s="257"/>
      <c r="H188" s="258" t="s">
        <v>1</v>
      </c>
      <c r="I188" s="260"/>
      <c r="J188" s="257"/>
      <c r="K188" s="257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156</v>
      </c>
      <c r="AU188" s="265" t="s">
        <v>86</v>
      </c>
      <c r="AV188" s="15" t="s">
        <v>84</v>
      </c>
      <c r="AW188" s="15" t="s">
        <v>32</v>
      </c>
      <c r="AX188" s="15" t="s">
        <v>76</v>
      </c>
      <c r="AY188" s="265" t="s">
        <v>140</v>
      </c>
    </row>
    <row r="189" s="13" customFormat="1">
      <c r="A189" s="13"/>
      <c r="B189" s="233"/>
      <c r="C189" s="234"/>
      <c r="D189" s="235" t="s">
        <v>156</v>
      </c>
      <c r="E189" s="236" t="s">
        <v>1</v>
      </c>
      <c r="F189" s="237" t="s">
        <v>254</v>
      </c>
      <c r="G189" s="234"/>
      <c r="H189" s="238">
        <v>92.655000000000001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156</v>
      </c>
      <c r="AU189" s="244" t="s">
        <v>86</v>
      </c>
      <c r="AV189" s="13" t="s">
        <v>86</v>
      </c>
      <c r="AW189" s="13" t="s">
        <v>32</v>
      </c>
      <c r="AX189" s="13" t="s">
        <v>76</v>
      </c>
      <c r="AY189" s="244" t="s">
        <v>140</v>
      </c>
    </row>
    <row r="190" s="13" customFormat="1">
      <c r="A190" s="13"/>
      <c r="B190" s="233"/>
      <c r="C190" s="234"/>
      <c r="D190" s="235" t="s">
        <v>156</v>
      </c>
      <c r="E190" s="236" t="s">
        <v>1</v>
      </c>
      <c r="F190" s="237" t="s">
        <v>255</v>
      </c>
      <c r="G190" s="234"/>
      <c r="H190" s="238">
        <v>-3.6000000000000001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156</v>
      </c>
      <c r="AU190" s="244" t="s">
        <v>86</v>
      </c>
      <c r="AV190" s="13" t="s">
        <v>86</v>
      </c>
      <c r="AW190" s="13" t="s">
        <v>32</v>
      </c>
      <c r="AX190" s="13" t="s">
        <v>76</v>
      </c>
      <c r="AY190" s="244" t="s">
        <v>140</v>
      </c>
    </row>
    <row r="191" s="13" customFormat="1">
      <c r="A191" s="13"/>
      <c r="B191" s="233"/>
      <c r="C191" s="234"/>
      <c r="D191" s="235" t="s">
        <v>156</v>
      </c>
      <c r="E191" s="236" t="s">
        <v>1</v>
      </c>
      <c r="F191" s="237" t="s">
        <v>256</v>
      </c>
      <c r="G191" s="234"/>
      <c r="H191" s="238">
        <v>-1.3999999999999999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156</v>
      </c>
      <c r="AU191" s="244" t="s">
        <v>86</v>
      </c>
      <c r="AV191" s="13" t="s">
        <v>86</v>
      </c>
      <c r="AW191" s="13" t="s">
        <v>32</v>
      </c>
      <c r="AX191" s="13" t="s">
        <v>76</v>
      </c>
      <c r="AY191" s="244" t="s">
        <v>140</v>
      </c>
    </row>
    <row r="192" s="13" customFormat="1">
      <c r="A192" s="13"/>
      <c r="B192" s="233"/>
      <c r="C192" s="234"/>
      <c r="D192" s="235" t="s">
        <v>156</v>
      </c>
      <c r="E192" s="236" t="s">
        <v>1</v>
      </c>
      <c r="F192" s="237" t="s">
        <v>257</v>
      </c>
      <c r="G192" s="234"/>
      <c r="H192" s="238">
        <v>-6.4000000000000004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156</v>
      </c>
      <c r="AU192" s="244" t="s">
        <v>86</v>
      </c>
      <c r="AV192" s="13" t="s">
        <v>86</v>
      </c>
      <c r="AW192" s="13" t="s">
        <v>32</v>
      </c>
      <c r="AX192" s="13" t="s">
        <v>76</v>
      </c>
      <c r="AY192" s="244" t="s">
        <v>140</v>
      </c>
    </row>
    <row r="193" s="14" customFormat="1">
      <c r="A193" s="14"/>
      <c r="B193" s="245"/>
      <c r="C193" s="246"/>
      <c r="D193" s="235" t="s">
        <v>156</v>
      </c>
      <c r="E193" s="247" t="s">
        <v>1</v>
      </c>
      <c r="F193" s="248" t="s">
        <v>164</v>
      </c>
      <c r="G193" s="246"/>
      <c r="H193" s="249">
        <v>81.254999999999995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156</v>
      </c>
      <c r="AU193" s="255" t="s">
        <v>86</v>
      </c>
      <c r="AV193" s="14" t="s">
        <v>147</v>
      </c>
      <c r="AW193" s="14" t="s">
        <v>32</v>
      </c>
      <c r="AX193" s="14" t="s">
        <v>84</v>
      </c>
      <c r="AY193" s="255" t="s">
        <v>140</v>
      </c>
    </row>
    <row r="194" s="2" customFormat="1" ht="14.4" customHeight="1">
      <c r="A194" s="38"/>
      <c r="B194" s="39"/>
      <c r="C194" s="219" t="s">
        <v>7</v>
      </c>
      <c r="D194" s="219" t="s">
        <v>143</v>
      </c>
      <c r="E194" s="220" t="s">
        <v>258</v>
      </c>
      <c r="F194" s="221" t="s">
        <v>259</v>
      </c>
      <c r="G194" s="222" t="s">
        <v>154</v>
      </c>
      <c r="H194" s="223">
        <v>2.1499999999999999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0.10000000000000001</v>
      </c>
      <c r="T194" s="230">
        <f>S194*H194</f>
        <v>0.215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147</v>
      </c>
      <c r="AT194" s="231" t="s">
        <v>143</v>
      </c>
      <c r="AU194" s="231" t="s">
        <v>86</v>
      </c>
      <c r="AY194" s="17" t="s">
        <v>140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147</v>
      </c>
      <c r="BM194" s="231" t="s">
        <v>260</v>
      </c>
    </row>
    <row r="195" s="13" customFormat="1">
      <c r="A195" s="13"/>
      <c r="B195" s="233"/>
      <c r="C195" s="234"/>
      <c r="D195" s="235" t="s">
        <v>156</v>
      </c>
      <c r="E195" s="236" t="s">
        <v>1</v>
      </c>
      <c r="F195" s="237" t="s">
        <v>261</v>
      </c>
      <c r="G195" s="234"/>
      <c r="H195" s="238">
        <v>2.1499999999999999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156</v>
      </c>
      <c r="AU195" s="244" t="s">
        <v>86</v>
      </c>
      <c r="AV195" s="13" t="s">
        <v>86</v>
      </c>
      <c r="AW195" s="13" t="s">
        <v>32</v>
      </c>
      <c r="AX195" s="13" t="s">
        <v>84</v>
      </c>
      <c r="AY195" s="244" t="s">
        <v>140</v>
      </c>
    </row>
    <row r="196" s="2" customFormat="1" ht="19.8" customHeight="1">
      <c r="A196" s="38"/>
      <c r="B196" s="39"/>
      <c r="C196" s="219" t="s">
        <v>262</v>
      </c>
      <c r="D196" s="219" t="s">
        <v>143</v>
      </c>
      <c r="E196" s="220" t="s">
        <v>263</v>
      </c>
      <c r="F196" s="221" t="s">
        <v>264</v>
      </c>
      <c r="G196" s="222" t="s">
        <v>265</v>
      </c>
      <c r="H196" s="223">
        <v>0.13700000000000001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2.2000000000000002</v>
      </c>
      <c r="T196" s="230">
        <f>S196*H196</f>
        <v>0.30140000000000006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147</v>
      </c>
      <c r="AT196" s="231" t="s">
        <v>143</v>
      </c>
      <c r="AU196" s="231" t="s">
        <v>86</v>
      </c>
      <c r="AY196" s="17" t="s">
        <v>140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147</v>
      </c>
      <c r="BM196" s="231" t="s">
        <v>266</v>
      </c>
    </row>
    <row r="197" s="13" customFormat="1">
      <c r="A197" s="13"/>
      <c r="B197" s="233"/>
      <c r="C197" s="234"/>
      <c r="D197" s="235" t="s">
        <v>156</v>
      </c>
      <c r="E197" s="236" t="s">
        <v>1</v>
      </c>
      <c r="F197" s="237" t="s">
        <v>267</v>
      </c>
      <c r="G197" s="234"/>
      <c r="H197" s="238">
        <v>0.13700000000000001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156</v>
      </c>
      <c r="AU197" s="244" t="s">
        <v>86</v>
      </c>
      <c r="AV197" s="13" t="s">
        <v>86</v>
      </c>
      <c r="AW197" s="13" t="s">
        <v>32</v>
      </c>
      <c r="AX197" s="13" t="s">
        <v>84</v>
      </c>
      <c r="AY197" s="244" t="s">
        <v>140</v>
      </c>
    </row>
    <row r="198" s="2" customFormat="1" ht="19.8" customHeight="1">
      <c r="A198" s="38"/>
      <c r="B198" s="39"/>
      <c r="C198" s="219" t="s">
        <v>268</v>
      </c>
      <c r="D198" s="219" t="s">
        <v>143</v>
      </c>
      <c r="E198" s="220" t="s">
        <v>269</v>
      </c>
      <c r="F198" s="221" t="s">
        <v>270</v>
      </c>
      <c r="G198" s="222" t="s">
        <v>265</v>
      </c>
      <c r="H198" s="223">
        <v>3.8319999999999999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2.2000000000000002</v>
      </c>
      <c r="T198" s="230">
        <f>S198*H198</f>
        <v>8.4304000000000006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147</v>
      </c>
      <c r="AT198" s="231" t="s">
        <v>143</v>
      </c>
      <c r="AU198" s="231" t="s">
        <v>86</v>
      </c>
      <c r="AY198" s="17" t="s">
        <v>140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147</v>
      </c>
      <c r="BM198" s="231" t="s">
        <v>271</v>
      </c>
    </row>
    <row r="199" s="13" customFormat="1">
      <c r="A199" s="13"/>
      <c r="B199" s="233"/>
      <c r="C199" s="234"/>
      <c r="D199" s="235" t="s">
        <v>156</v>
      </c>
      <c r="E199" s="236" t="s">
        <v>1</v>
      </c>
      <c r="F199" s="237" t="s">
        <v>272</v>
      </c>
      <c r="G199" s="234"/>
      <c r="H199" s="238">
        <v>3.3759999999999999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156</v>
      </c>
      <c r="AU199" s="244" t="s">
        <v>86</v>
      </c>
      <c r="AV199" s="13" t="s">
        <v>86</v>
      </c>
      <c r="AW199" s="13" t="s">
        <v>32</v>
      </c>
      <c r="AX199" s="13" t="s">
        <v>76</v>
      </c>
      <c r="AY199" s="244" t="s">
        <v>140</v>
      </c>
    </row>
    <row r="200" s="13" customFormat="1">
      <c r="A200" s="13"/>
      <c r="B200" s="233"/>
      <c r="C200" s="234"/>
      <c r="D200" s="235" t="s">
        <v>156</v>
      </c>
      <c r="E200" s="236" t="s">
        <v>1</v>
      </c>
      <c r="F200" s="237" t="s">
        <v>273</v>
      </c>
      <c r="G200" s="234"/>
      <c r="H200" s="238">
        <v>0.45600000000000002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156</v>
      </c>
      <c r="AU200" s="244" t="s">
        <v>86</v>
      </c>
      <c r="AV200" s="13" t="s">
        <v>86</v>
      </c>
      <c r="AW200" s="13" t="s">
        <v>32</v>
      </c>
      <c r="AX200" s="13" t="s">
        <v>76</v>
      </c>
      <c r="AY200" s="244" t="s">
        <v>140</v>
      </c>
    </row>
    <row r="201" s="14" customFormat="1">
      <c r="A201" s="14"/>
      <c r="B201" s="245"/>
      <c r="C201" s="246"/>
      <c r="D201" s="235" t="s">
        <v>156</v>
      </c>
      <c r="E201" s="247" t="s">
        <v>1</v>
      </c>
      <c r="F201" s="248" t="s">
        <v>164</v>
      </c>
      <c r="G201" s="246"/>
      <c r="H201" s="249">
        <v>3.8319999999999999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156</v>
      </c>
      <c r="AU201" s="255" t="s">
        <v>86</v>
      </c>
      <c r="AV201" s="14" t="s">
        <v>147</v>
      </c>
      <c r="AW201" s="14" t="s">
        <v>32</v>
      </c>
      <c r="AX201" s="14" t="s">
        <v>84</v>
      </c>
      <c r="AY201" s="255" t="s">
        <v>140</v>
      </c>
    </row>
    <row r="202" s="2" customFormat="1" ht="14.4" customHeight="1">
      <c r="A202" s="38"/>
      <c r="B202" s="39"/>
      <c r="C202" s="219" t="s">
        <v>274</v>
      </c>
      <c r="D202" s="219" t="s">
        <v>143</v>
      </c>
      <c r="E202" s="220" t="s">
        <v>275</v>
      </c>
      <c r="F202" s="221" t="s">
        <v>276</v>
      </c>
      <c r="G202" s="222" t="s">
        <v>154</v>
      </c>
      <c r="H202" s="223">
        <v>124.98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0.035000000000000003</v>
      </c>
      <c r="T202" s="230">
        <f>S202*H202</f>
        <v>4.3743000000000007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147</v>
      </c>
      <c r="AT202" s="231" t="s">
        <v>143</v>
      </c>
      <c r="AU202" s="231" t="s">
        <v>86</v>
      </c>
      <c r="AY202" s="17" t="s">
        <v>140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147</v>
      </c>
      <c r="BM202" s="231" t="s">
        <v>277</v>
      </c>
    </row>
    <row r="203" s="13" customFormat="1">
      <c r="A203" s="13"/>
      <c r="B203" s="233"/>
      <c r="C203" s="234"/>
      <c r="D203" s="235" t="s">
        <v>156</v>
      </c>
      <c r="E203" s="236" t="s">
        <v>1</v>
      </c>
      <c r="F203" s="237" t="s">
        <v>278</v>
      </c>
      <c r="G203" s="234"/>
      <c r="H203" s="238">
        <v>67.510000000000005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156</v>
      </c>
      <c r="AU203" s="244" t="s">
        <v>86</v>
      </c>
      <c r="AV203" s="13" t="s">
        <v>86</v>
      </c>
      <c r="AW203" s="13" t="s">
        <v>32</v>
      </c>
      <c r="AX203" s="13" t="s">
        <v>76</v>
      </c>
      <c r="AY203" s="244" t="s">
        <v>140</v>
      </c>
    </row>
    <row r="204" s="13" customFormat="1">
      <c r="A204" s="13"/>
      <c r="B204" s="233"/>
      <c r="C204" s="234"/>
      <c r="D204" s="235" t="s">
        <v>156</v>
      </c>
      <c r="E204" s="236" t="s">
        <v>1</v>
      </c>
      <c r="F204" s="237" t="s">
        <v>279</v>
      </c>
      <c r="G204" s="234"/>
      <c r="H204" s="238">
        <v>57.469999999999999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156</v>
      </c>
      <c r="AU204" s="244" t="s">
        <v>86</v>
      </c>
      <c r="AV204" s="13" t="s">
        <v>86</v>
      </c>
      <c r="AW204" s="13" t="s">
        <v>32</v>
      </c>
      <c r="AX204" s="13" t="s">
        <v>76</v>
      </c>
      <c r="AY204" s="244" t="s">
        <v>140</v>
      </c>
    </row>
    <row r="205" s="14" customFormat="1">
      <c r="A205" s="14"/>
      <c r="B205" s="245"/>
      <c r="C205" s="246"/>
      <c r="D205" s="235" t="s">
        <v>156</v>
      </c>
      <c r="E205" s="247" t="s">
        <v>1</v>
      </c>
      <c r="F205" s="248" t="s">
        <v>164</v>
      </c>
      <c r="G205" s="246"/>
      <c r="H205" s="249">
        <v>124.98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156</v>
      </c>
      <c r="AU205" s="255" t="s">
        <v>86</v>
      </c>
      <c r="AV205" s="14" t="s">
        <v>147</v>
      </c>
      <c r="AW205" s="14" t="s">
        <v>32</v>
      </c>
      <c r="AX205" s="14" t="s">
        <v>84</v>
      </c>
      <c r="AY205" s="255" t="s">
        <v>140</v>
      </c>
    </row>
    <row r="206" s="2" customFormat="1" ht="14.4" customHeight="1">
      <c r="A206" s="38"/>
      <c r="B206" s="39"/>
      <c r="C206" s="219" t="s">
        <v>280</v>
      </c>
      <c r="D206" s="219" t="s">
        <v>143</v>
      </c>
      <c r="E206" s="220" t="s">
        <v>281</v>
      </c>
      <c r="F206" s="221" t="s">
        <v>282</v>
      </c>
      <c r="G206" s="222" t="s">
        <v>154</v>
      </c>
      <c r="H206" s="223">
        <v>19.199999999999999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0.075999999999999998</v>
      </c>
      <c r="T206" s="230">
        <f>S206*H206</f>
        <v>1.4591999999999998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147</v>
      </c>
      <c r="AT206" s="231" t="s">
        <v>143</v>
      </c>
      <c r="AU206" s="231" t="s">
        <v>86</v>
      </c>
      <c r="AY206" s="17" t="s">
        <v>140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147</v>
      </c>
      <c r="BM206" s="231" t="s">
        <v>283</v>
      </c>
    </row>
    <row r="207" s="13" customFormat="1">
      <c r="A207" s="13"/>
      <c r="B207" s="233"/>
      <c r="C207" s="234"/>
      <c r="D207" s="235" t="s">
        <v>156</v>
      </c>
      <c r="E207" s="236" t="s">
        <v>1</v>
      </c>
      <c r="F207" s="237" t="s">
        <v>284</v>
      </c>
      <c r="G207" s="234"/>
      <c r="H207" s="238">
        <v>19.199999999999999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156</v>
      </c>
      <c r="AU207" s="244" t="s">
        <v>86</v>
      </c>
      <c r="AV207" s="13" t="s">
        <v>86</v>
      </c>
      <c r="AW207" s="13" t="s">
        <v>32</v>
      </c>
      <c r="AX207" s="13" t="s">
        <v>84</v>
      </c>
      <c r="AY207" s="244" t="s">
        <v>140</v>
      </c>
    </row>
    <row r="208" s="2" customFormat="1" ht="14.4" customHeight="1">
      <c r="A208" s="38"/>
      <c r="B208" s="39"/>
      <c r="C208" s="219" t="s">
        <v>285</v>
      </c>
      <c r="D208" s="219" t="s">
        <v>143</v>
      </c>
      <c r="E208" s="220" t="s">
        <v>286</v>
      </c>
      <c r="F208" s="221" t="s">
        <v>287</v>
      </c>
      <c r="G208" s="222" t="s">
        <v>173</v>
      </c>
      <c r="H208" s="223">
        <v>0.94999999999999996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0.00147</v>
      </c>
      <c r="R208" s="229">
        <f>Q208*H208</f>
        <v>0.0013965</v>
      </c>
      <c r="S208" s="229">
        <v>0.039</v>
      </c>
      <c r="T208" s="230">
        <f>S208*H208</f>
        <v>0.03705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147</v>
      </c>
      <c r="AT208" s="231" t="s">
        <v>143</v>
      </c>
      <c r="AU208" s="231" t="s">
        <v>86</v>
      </c>
      <c r="AY208" s="17" t="s">
        <v>140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147</v>
      </c>
      <c r="BM208" s="231" t="s">
        <v>288</v>
      </c>
    </row>
    <row r="209" s="13" customFormat="1">
      <c r="A209" s="13"/>
      <c r="B209" s="233"/>
      <c r="C209" s="234"/>
      <c r="D209" s="235" t="s">
        <v>156</v>
      </c>
      <c r="E209" s="236" t="s">
        <v>1</v>
      </c>
      <c r="F209" s="237" t="s">
        <v>289</v>
      </c>
      <c r="G209" s="234"/>
      <c r="H209" s="238">
        <v>0.94999999999999996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156</v>
      </c>
      <c r="AU209" s="244" t="s">
        <v>86</v>
      </c>
      <c r="AV209" s="13" t="s">
        <v>86</v>
      </c>
      <c r="AW209" s="13" t="s">
        <v>32</v>
      </c>
      <c r="AX209" s="13" t="s">
        <v>84</v>
      </c>
      <c r="AY209" s="244" t="s">
        <v>140</v>
      </c>
    </row>
    <row r="210" s="2" customFormat="1" ht="14.4" customHeight="1">
      <c r="A210" s="38"/>
      <c r="B210" s="39"/>
      <c r="C210" s="219" t="s">
        <v>290</v>
      </c>
      <c r="D210" s="219" t="s">
        <v>143</v>
      </c>
      <c r="E210" s="220" t="s">
        <v>291</v>
      </c>
      <c r="F210" s="221" t="s">
        <v>292</v>
      </c>
      <c r="G210" s="222" t="s">
        <v>173</v>
      </c>
      <c r="H210" s="223">
        <v>2.6000000000000001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0.00281</v>
      </c>
      <c r="R210" s="229">
        <f>Q210*H210</f>
        <v>0.007306</v>
      </c>
      <c r="S210" s="229">
        <v>0.069000000000000006</v>
      </c>
      <c r="T210" s="230">
        <f>S210*H210</f>
        <v>0.17940000000000003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147</v>
      </c>
      <c r="AT210" s="231" t="s">
        <v>143</v>
      </c>
      <c r="AU210" s="231" t="s">
        <v>86</v>
      </c>
      <c r="AY210" s="17" t="s">
        <v>140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147</v>
      </c>
      <c r="BM210" s="231" t="s">
        <v>293</v>
      </c>
    </row>
    <row r="211" s="13" customFormat="1">
      <c r="A211" s="13"/>
      <c r="B211" s="233"/>
      <c r="C211" s="234"/>
      <c r="D211" s="235" t="s">
        <v>156</v>
      </c>
      <c r="E211" s="236" t="s">
        <v>1</v>
      </c>
      <c r="F211" s="237" t="s">
        <v>294</v>
      </c>
      <c r="G211" s="234"/>
      <c r="H211" s="238">
        <v>2.6000000000000001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156</v>
      </c>
      <c r="AU211" s="244" t="s">
        <v>86</v>
      </c>
      <c r="AV211" s="13" t="s">
        <v>86</v>
      </c>
      <c r="AW211" s="13" t="s">
        <v>32</v>
      </c>
      <c r="AX211" s="13" t="s">
        <v>84</v>
      </c>
      <c r="AY211" s="244" t="s">
        <v>140</v>
      </c>
    </row>
    <row r="212" s="2" customFormat="1" ht="14.4" customHeight="1">
      <c r="A212" s="38"/>
      <c r="B212" s="39"/>
      <c r="C212" s="219" t="s">
        <v>295</v>
      </c>
      <c r="D212" s="219" t="s">
        <v>143</v>
      </c>
      <c r="E212" s="220" t="s">
        <v>296</v>
      </c>
      <c r="F212" s="221" t="s">
        <v>297</v>
      </c>
      <c r="G212" s="222" t="s">
        <v>173</v>
      </c>
      <c r="H212" s="223">
        <v>0.90000000000000002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0.0033</v>
      </c>
      <c r="R212" s="229">
        <f>Q212*H212</f>
        <v>0.00297</v>
      </c>
      <c r="S212" s="229">
        <v>0.11</v>
      </c>
      <c r="T212" s="230">
        <f>S212*H212</f>
        <v>0.099000000000000005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147</v>
      </c>
      <c r="AT212" s="231" t="s">
        <v>143</v>
      </c>
      <c r="AU212" s="231" t="s">
        <v>86</v>
      </c>
      <c r="AY212" s="17" t="s">
        <v>140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147</v>
      </c>
      <c r="BM212" s="231" t="s">
        <v>298</v>
      </c>
    </row>
    <row r="213" s="13" customFormat="1">
      <c r="A213" s="13"/>
      <c r="B213" s="233"/>
      <c r="C213" s="234"/>
      <c r="D213" s="235" t="s">
        <v>156</v>
      </c>
      <c r="E213" s="236" t="s">
        <v>1</v>
      </c>
      <c r="F213" s="237" t="s">
        <v>299</v>
      </c>
      <c r="G213" s="234"/>
      <c r="H213" s="238">
        <v>0.90000000000000002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156</v>
      </c>
      <c r="AU213" s="244" t="s">
        <v>86</v>
      </c>
      <c r="AV213" s="13" t="s">
        <v>86</v>
      </c>
      <c r="AW213" s="13" t="s">
        <v>32</v>
      </c>
      <c r="AX213" s="13" t="s">
        <v>84</v>
      </c>
      <c r="AY213" s="244" t="s">
        <v>140</v>
      </c>
    </row>
    <row r="214" s="2" customFormat="1" ht="14.4" customHeight="1">
      <c r="A214" s="38"/>
      <c r="B214" s="39"/>
      <c r="C214" s="219" t="s">
        <v>300</v>
      </c>
      <c r="D214" s="219" t="s">
        <v>143</v>
      </c>
      <c r="E214" s="220" t="s">
        <v>301</v>
      </c>
      <c r="F214" s="221" t="s">
        <v>302</v>
      </c>
      <c r="G214" s="222" t="s">
        <v>173</v>
      </c>
      <c r="H214" s="223">
        <v>0.20000000000000001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0.00415</v>
      </c>
      <c r="R214" s="229">
        <f>Q214*H214</f>
        <v>0.00083000000000000001</v>
      </c>
      <c r="S214" s="229">
        <v>0.27000000000000002</v>
      </c>
      <c r="T214" s="230">
        <f>S214*H214</f>
        <v>0.054000000000000006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147</v>
      </c>
      <c r="AT214" s="231" t="s">
        <v>143</v>
      </c>
      <c r="AU214" s="231" t="s">
        <v>86</v>
      </c>
      <c r="AY214" s="17" t="s">
        <v>140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147</v>
      </c>
      <c r="BM214" s="231" t="s">
        <v>303</v>
      </c>
    </row>
    <row r="215" s="13" customFormat="1">
      <c r="A215" s="13"/>
      <c r="B215" s="233"/>
      <c r="C215" s="234"/>
      <c r="D215" s="235" t="s">
        <v>156</v>
      </c>
      <c r="E215" s="236" t="s">
        <v>1</v>
      </c>
      <c r="F215" s="237" t="s">
        <v>304</v>
      </c>
      <c r="G215" s="234"/>
      <c r="H215" s="238">
        <v>0.20000000000000001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156</v>
      </c>
      <c r="AU215" s="244" t="s">
        <v>86</v>
      </c>
      <c r="AV215" s="13" t="s">
        <v>86</v>
      </c>
      <c r="AW215" s="13" t="s">
        <v>32</v>
      </c>
      <c r="AX215" s="13" t="s">
        <v>84</v>
      </c>
      <c r="AY215" s="244" t="s">
        <v>140</v>
      </c>
    </row>
    <row r="216" s="2" customFormat="1" ht="14.4" customHeight="1">
      <c r="A216" s="38"/>
      <c r="B216" s="39"/>
      <c r="C216" s="219" t="s">
        <v>305</v>
      </c>
      <c r="D216" s="219" t="s">
        <v>143</v>
      </c>
      <c r="E216" s="220" t="s">
        <v>306</v>
      </c>
      <c r="F216" s="221" t="s">
        <v>307</v>
      </c>
      <c r="G216" s="222" t="s">
        <v>154</v>
      </c>
      <c r="H216" s="223">
        <v>543.74900000000002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0.0040000000000000001</v>
      </c>
      <c r="T216" s="230">
        <f>S216*H216</f>
        <v>2.1749960000000002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147</v>
      </c>
      <c r="AT216" s="231" t="s">
        <v>143</v>
      </c>
      <c r="AU216" s="231" t="s">
        <v>86</v>
      </c>
      <c r="AY216" s="17" t="s">
        <v>140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147</v>
      </c>
      <c r="BM216" s="231" t="s">
        <v>308</v>
      </c>
    </row>
    <row r="217" s="13" customFormat="1">
      <c r="A217" s="13"/>
      <c r="B217" s="233"/>
      <c r="C217" s="234"/>
      <c r="D217" s="235" t="s">
        <v>156</v>
      </c>
      <c r="E217" s="236" t="s">
        <v>1</v>
      </c>
      <c r="F217" s="237" t="s">
        <v>309</v>
      </c>
      <c r="G217" s="234"/>
      <c r="H217" s="238">
        <v>543.74900000000002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156</v>
      </c>
      <c r="AU217" s="244" t="s">
        <v>86</v>
      </c>
      <c r="AV217" s="13" t="s">
        <v>86</v>
      </c>
      <c r="AW217" s="13" t="s">
        <v>32</v>
      </c>
      <c r="AX217" s="13" t="s">
        <v>84</v>
      </c>
      <c r="AY217" s="244" t="s">
        <v>140</v>
      </c>
    </row>
    <row r="218" s="2" customFormat="1" ht="19.8" customHeight="1">
      <c r="A218" s="38"/>
      <c r="B218" s="39"/>
      <c r="C218" s="219" t="s">
        <v>310</v>
      </c>
      <c r="D218" s="219" t="s">
        <v>143</v>
      </c>
      <c r="E218" s="220" t="s">
        <v>311</v>
      </c>
      <c r="F218" s="221" t="s">
        <v>312</v>
      </c>
      <c r="G218" s="222" t="s">
        <v>154</v>
      </c>
      <c r="H218" s="223">
        <v>52.411000000000001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0.045999999999999999</v>
      </c>
      <c r="T218" s="230">
        <f>S218*H218</f>
        <v>2.4109060000000002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147</v>
      </c>
      <c r="AT218" s="231" t="s">
        <v>143</v>
      </c>
      <c r="AU218" s="231" t="s">
        <v>86</v>
      </c>
      <c r="AY218" s="17" t="s">
        <v>140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147</v>
      </c>
      <c r="BM218" s="231" t="s">
        <v>313</v>
      </c>
    </row>
    <row r="219" s="13" customFormat="1">
      <c r="A219" s="13"/>
      <c r="B219" s="233"/>
      <c r="C219" s="234"/>
      <c r="D219" s="235" t="s">
        <v>156</v>
      </c>
      <c r="E219" s="236" t="s">
        <v>1</v>
      </c>
      <c r="F219" s="237" t="s">
        <v>314</v>
      </c>
      <c r="G219" s="234"/>
      <c r="H219" s="238">
        <v>52.411000000000001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156</v>
      </c>
      <c r="AU219" s="244" t="s">
        <v>86</v>
      </c>
      <c r="AV219" s="13" t="s">
        <v>86</v>
      </c>
      <c r="AW219" s="13" t="s">
        <v>32</v>
      </c>
      <c r="AX219" s="13" t="s">
        <v>84</v>
      </c>
      <c r="AY219" s="244" t="s">
        <v>140</v>
      </c>
    </row>
    <row r="220" s="2" customFormat="1" ht="14.4" customHeight="1">
      <c r="A220" s="38"/>
      <c r="B220" s="39"/>
      <c r="C220" s="219" t="s">
        <v>315</v>
      </c>
      <c r="D220" s="219" t="s">
        <v>143</v>
      </c>
      <c r="E220" s="220" t="s">
        <v>316</v>
      </c>
      <c r="F220" s="221" t="s">
        <v>317</v>
      </c>
      <c r="G220" s="222" t="s">
        <v>154</v>
      </c>
      <c r="H220" s="223">
        <v>144.70500000000001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0.068000000000000005</v>
      </c>
      <c r="T220" s="230">
        <f>S220*H220</f>
        <v>9.8399400000000021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147</v>
      </c>
      <c r="AT220" s="231" t="s">
        <v>143</v>
      </c>
      <c r="AU220" s="231" t="s">
        <v>86</v>
      </c>
      <c r="AY220" s="17" t="s">
        <v>140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147</v>
      </c>
      <c r="BM220" s="231" t="s">
        <v>318</v>
      </c>
    </row>
    <row r="221" s="15" customFormat="1">
      <c r="A221" s="15"/>
      <c r="B221" s="256"/>
      <c r="C221" s="257"/>
      <c r="D221" s="235" t="s">
        <v>156</v>
      </c>
      <c r="E221" s="258" t="s">
        <v>1</v>
      </c>
      <c r="F221" s="259" t="s">
        <v>319</v>
      </c>
      <c r="G221" s="257"/>
      <c r="H221" s="258" t="s">
        <v>1</v>
      </c>
      <c r="I221" s="260"/>
      <c r="J221" s="257"/>
      <c r="K221" s="257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156</v>
      </c>
      <c r="AU221" s="265" t="s">
        <v>86</v>
      </c>
      <c r="AV221" s="15" t="s">
        <v>84</v>
      </c>
      <c r="AW221" s="15" t="s">
        <v>32</v>
      </c>
      <c r="AX221" s="15" t="s">
        <v>76</v>
      </c>
      <c r="AY221" s="265" t="s">
        <v>140</v>
      </c>
    </row>
    <row r="222" s="13" customFormat="1">
      <c r="A222" s="13"/>
      <c r="B222" s="233"/>
      <c r="C222" s="234"/>
      <c r="D222" s="235" t="s">
        <v>156</v>
      </c>
      <c r="E222" s="236" t="s">
        <v>1</v>
      </c>
      <c r="F222" s="237" t="s">
        <v>320</v>
      </c>
      <c r="G222" s="234"/>
      <c r="H222" s="238">
        <v>23.100000000000001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156</v>
      </c>
      <c r="AU222" s="244" t="s">
        <v>86</v>
      </c>
      <c r="AV222" s="13" t="s">
        <v>86</v>
      </c>
      <c r="AW222" s="13" t="s">
        <v>32</v>
      </c>
      <c r="AX222" s="13" t="s">
        <v>76</v>
      </c>
      <c r="AY222" s="244" t="s">
        <v>140</v>
      </c>
    </row>
    <row r="223" s="13" customFormat="1">
      <c r="A223" s="13"/>
      <c r="B223" s="233"/>
      <c r="C223" s="234"/>
      <c r="D223" s="235" t="s">
        <v>156</v>
      </c>
      <c r="E223" s="236" t="s">
        <v>1</v>
      </c>
      <c r="F223" s="237" t="s">
        <v>321</v>
      </c>
      <c r="G223" s="234"/>
      <c r="H223" s="238">
        <v>2.5499999999999998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156</v>
      </c>
      <c r="AU223" s="244" t="s">
        <v>86</v>
      </c>
      <c r="AV223" s="13" t="s">
        <v>86</v>
      </c>
      <c r="AW223" s="13" t="s">
        <v>32</v>
      </c>
      <c r="AX223" s="13" t="s">
        <v>76</v>
      </c>
      <c r="AY223" s="244" t="s">
        <v>140</v>
      </c>
    </row>
    <row r="224" s="13" customFormat="1">
      <c r="A224" s="13"/>
      <c r="B224" s="233"/>
      <c r="C224" s="234"/>
      <c r="D224" s="235" t="s">
        <v>156</v>
      </c>
      <c r="E224" s="236" t="s">
        <v>1</v>
      </c>
      <c r="F224" s="237" t="s">
        <v>322</v>
      </c>
      <c r="G224" s="234"/>
      <c r="H224" s="238">
        <v>13.859999999999999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156</v>
      </c>
      <c r="AU224" s="244" t="s">
        <v>86</v>
      </c>
      <c r="AV224" s="13" t="s">
        <v>86</v>
      </c>
      <c r="AW224" s="13" t="s">
        <v>32</v>
      </c>
      <c r="AX224" s="13" t="s">
        <v>76</v>
      </c>
      <c r="AY224" s="244" t="s">
        <v>140</v>
      </c>
    </row>
    <row r="225" s="13" customFormat="1">
      <c r="A225" s="13"/>
      <c r="B225" s="233"/>
      <c r="C225" s="234"/>
      <c r="D225" s="235" t="s">
        <v>156</v>
      </c>
      <c r="E225" s="236" t="s">
        <v>1</v>
      </c>
      <c r="F225" s="237" t="s">
        <v>323</v>
      </c>
      <c r="G225" s="234"/>
      <c r="H225" s="238">
        <v>41.399999999999999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156</v>
      </c>
      <c r="AU225" s="244" t="s">
        <v>86</v>
      </c>
      <c r="AV225" s="13" t="s">
        <v>86</v>
      </c>
      <c r="AW225" s="13" t="s">
        <v>32</v>
      </c>
      <c r="AX225" s="13" t="s">
        <v>76</v>
      </c>
      <c r="AY225" s="244" t="s">
        <v>140</v>
      </c>
    </row>
    <row r="226" s="13" customFormat="1">
      <c r="A226" s="13"/>
      <c r="B226" s="233"/>
      <c r="C226" s="234"/>
      <c r="D226" s="235" t="s">
        <v>156</v>
      </c>
      <c r="E226" s="236" t="s">
        <v>1</v>
      </c>
      <c r="F226" s="237" t="s">
        <v>324</v>
      </c>
      <c r="G226" s="234"/>
      <c r="H226" s="238">
        <v>20.52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156</v>
      </c>
      <c r="AU226" s="244" t="s">
        <v>86</v>
      </c>
      <c r="AV226" s="13" t="s">
        <v>86</v>
      </c>
      <c r="AW226" s="13" t="s">
        <v>32</v>
      </c>
      <c r="AX226" s="13" t="s">
        <v>76</v>
      </c>
      <c r="AY226" s="244" t="s">
        <v>140</v>
      </c>
    </row>
    <row r="227" s="13" customFormat="1">
      <c r="A227" s="13"/>
      <c r="B227" s="233"/>
      <c r="C227" s="234"/>
      <c r="D227" s="235" t="s">
        <v>156</v>
      </c>
      <c r="E227" s="236" t="s">
        <v>1</v>
      </c>
      <c r="F227" s="237" t="s">
        <v>325</v>
      </c>
      <c r="G227" s="234"/>
      <c r="H227" s="238">
        <v>15.300000000000001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156</v>
      </c>
      <c r="AU227" s="244" t="s">
        <v>86</v>
      </c>
      <c r="AV227" s="13" t="s">
        <v>86</v>
      </c>
      <c r="AW227" s="13" t="s">
        <v>32</v>
      </c>
      <c r="AX227" s="13" t="s">
        <v>76</v>
      </c>
      <c r="AY227" s="244" t="s">
        <v>140</v>
      </c>
    </row>
    <row r="228" s="13" customFormat="1">
      <c r="A228" s="13"/>
      <c r="B228" s="233"/>
      <c r="C228" s="234"/>
      <c r="D228" s="235" t="s">
        <v>156</v>
      </c>
      <c r="E228" s="236" t="s">
        <v>1</v>
      </c>
      <c r="F228" s="237" t="s">
        <v>326</v>
      </c>
      <c r="G228" s="234"/>
      <c r="H228" s="238">
        <v>27.975000000000001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156</v>
      </c>
      <c r="AU228" s="244" t="s">
        <v>86</v>
      </c>
      <c r="AV228" s="13" t="s">
        <v>86</v>
      </c>
      <c r="AW228" s="13" t="s">
        <v>32</v>
      </c>
      <c r="AX228" s="13" t="s">
        <v>76</v>
      </c>
      <c r="AY228" s="244" t="s">
        <v>140</v>
      </c>
    </row>
    <row r="229" s="14" customFormat="1">
      <c r="A229" s="14"/>
      <c r="B229" s="245"/>
      <c r="C229" s="246"/>
      <c r="D229" s="235" t="s">
        <v>156</v>
      </c>
      <c r="E229" s="247" t="s">
        <v>1</v>
      </c>
      <c r="F229" s="248" t="s">
        <v>164</v>
      </c>
      <c r="G229" s="246"/>
      <c r="H229" s="249">
        <v>144.70499999999998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156</v>
      </c>
      <c r="AU229" s="255" t="s">
        <v>86</v>
      </c>
      <c r="AV229" s="14" t="s">
        <v>147</v>
      </c>
      <c r="AW229" s="14" t="s">
        <v>32</v>
      </c>
      <c r="AX229" s="14" t="s">
        <v>84</v>
      </c>
      <c r="AY229" s="255" t="s">
        <v>140</v>
      </c>
    </row>
    <row r="230" s="12" customFormat="1" ht="22.8" customHeight="1">
      <c r="A230" s="12"/>
      <c r="B230" s="203"/>
      <c r="C230" s="204"/>
      <c r="D230" s="205" t="s">
        <v>75</v>
      </c>
      <c r="E230" s="217" t="s">
        <v>327</v>
      </c>
      <c r="F230" s="217" t="s">
        <v>328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SUM(P231:P235)</f>
        <v>0</v>
      </c>
      <c r="Q230" s="211"/>
      <c r="R230" s="212">
        <f>SUM(R231:R235)</f>
        <v>0</v>
      </c>
      <c r="S230" s="211"/>
      <c r="T230" s="213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84</v>
      </c>
      <c r="AT230" s="215" t="s">
        <v>75</v>
      </c>
      <c r="AU230" s="215" t="s">
        <v>84</v>
      </c>
      <c r="AY230" s="214" t="s">
        <v>140</v>
      </c>
      <c r="BK230" s="216">
        <f>SUM(BK231:BK235)</f>
        <v>0</v>
      </c>
    </row>
    <row r="231" s="2" customFormat="1" ht="14.4" customHeight="1">
      <c r="A231" s="38"/>
      <c r="B231" s="39"/>
      <c r="C231" s="219" t="s">
        <v>329</v>
      </c>
      <c r="D231" s="219" t="s">
        <v>143</v>
      </c>
      <c r="E231" s="220" t="s">
        <v>330</v>
      </c>
      <c r="F231" s="221" t="s">
        <v>331</v>
      </c>
      <c r="G231" s="222" t="s">
        <v>332</v>
      </c>
      <c r="H231" s="223">
        <v>46.372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41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147</v>
      </c>
      <c r="AT231" s="231" t="s">
        <v>143</v>
      </c>
      <c r="AU231" s="231" t="s">
        <v>86</v>
      </c>
      <c r="AY231" s="17" t="s">
        <v>140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147</v>
      </c>
      <c r="BM231" s="231" t="s">
        <v>333</v>
      </c>
    </row>
    <row r="232" s="2" customFormat="1" ht="14.4" customHeight="1">
      <c r="A232" s="38"/>
      <c r="B232" s="39"/>
      <c r="C232" s="219" t="s">
        <v>334</v>
      </c>
      <c r="D232" s="219" t="s">
        <v>143</v>
      </c>
      <c r="E232" s="220" t="s">
        <v>335</v>
      </c>
      <c r="F232" s="221" t="s">
        <v>336</v>
      </c>
      <c r="G232" s="222" t="s">
        <v>332</v>
      </c>
      <c r="H232" s="223">
        <v>46.372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147</v>
      </c>
      <c r="AT232" s="231" t="s">
        <v>143</v>
      </c>
      <c r="AU232" s="231" t="s">
        <v>86</v>
      </c>
      <c r="AY232" s="17" t="s">
        <v>140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147</v>
      </c>
      <c r="BM232" s="231" t="s">
        <v>337</v>
      </c>
    </row>
    <row r="233" s="2" customFormat="1" ht="14.4" customHeight="1">
      <c r="A233" s="38"/>
      <c r="B233" s="39"/>
      <c r="C233" s="219" t="s">
        <v>338</v>
      </c>
      <c r="D233" s="219" t="s">
        <v>143</v>
      </c>
      <c r="E233" s="220" t="s">
        <v>339</v>
      </c>
      <c r="F233" s="221" t="s">
        <v>340</v>
      </c>
      <c r="G233" s="222" t="s">
        <v>332</v>
      </c>
      <c r="H233" s="223">
        <v>637.78399999999999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41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147</v>
      </c>
      <c r="AT233" s="231" t="s">
        <v>143</v>
      </c>
      <c r="AU233" s="231" t="s">
        <v>86</v>
      </c>
      <c r="AY233" s="17" t="s">
        <v>140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147</v>
      </c>
      <c r="BM233" s="231" t="s">
        <v>341</v>
      </c>
    </row>
    <row r="234" s="13" customFormat="1">
      <c r="A234" s="13"/>
      <c r="B234" s="233"/>
      <c r="C234" s="234"/>
      <c r="D234" s="235" t="s">
        <v>156</v>
      </c>
      <c r="E234" s="236" t="s">
        <v>1</v>
      </c>
      <c r="F234" s="237" t="s">
        <v>342</v>
      </c>
      <c r="G234" s="234"/>
      <c r="H234" s="238">
        <v>637.78399999999999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156</v>
      </c>
      <c r="AU234" s="244" t="s">
        <v>86</v>
      </c>
      <c r="AV234" s="13" t="s">
        <v>86</v>
      </c>
      <c r="AW234" s="13" t="s">
        <v>32</v>
      </c>
      <c r="AX234" s="13" t="s">
        <v>84</v>
      </c>
      <c r="AY234" s="244" t="s">
        <v>140</v>
      </c>
    </row>
    <row r="235" s="2" customFormat="1" ht="14.4" customHeight="1">
      <c r="A235" s="38"/>
      <c r="B235" s="39"/>
      <c r="C235" s="219" t="s">
        <v>343</v>
      </c>
      <c r="D235" s="219" t="s">
        <v>143</v>
      </c>
      <c r="E235" s="220" t="s">
        <v>344</v>
      </c>
      <c r="F235" s="221" t="s">
        <v>345</v>
      </c>
      <c r="G235" s="222" t="s">
        <v>332</v>
      </c>
      <c r="H235" s="223">
        <v>45.555999999999997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41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147</v>
      </c>
      <c r="AT235" s="231" t="s">
        <v>143</v>
      </c>
      <c r="AU235" s="231" t="s">
        <v>86</v>
      </c>
      <c r="AY235" s="17" t="s">
        <v>140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147</v>
      </c>
      <c r="BM235" s="231" t="s">
        <v>346</v>
      </c>
    </row>
    <row r="236" s="12" customFormat="1" ht="22.8" customHeight="1">
      <c r="A236" s="12"/>
      <c r="B236" s="203"/>
      <c r="C236" s="204"/>
      <c r="D236" s="205" t="s">
        <v>75</v>
      </c>
      <c r="E236" s="217" t="s">
        <v>347</v>
      </c>
      <c r="F236" s="217" t="s">
        <v>348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P237</f>
        <v>0</v>
      </c>
      <c r="Q236" s="211"/>
      <c r="R236" s="212">
        <f>R237</f>
        <v>0</v>
      </c>
      <c r="S236" s="211"/>
      <c r="T236" s="21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84</v>
      </c>
      <c r="AT236" s="215" t="s">
        <v>75</v>
      </c>
      <c r="AU236" s="215" t="s">
        <v>84</v>
      </c>
      <c r="AY236" s="214" t="s">
        <v>140</v>
      </c>
      <c r="BK236" s="216">
        <f>BK237</f>
        <v>0</v>
      </c>
    </row>
    <row r="237" s="2" customFormat="1" ht="14.4" customHeight="1">
      <c r="A237" s="38"/>
      <c r="B237" s="39"/>
      <c r="C237" s="219" t="s">
        <v>349</v>
      </c>
      <c r="D237" s="219" t="s">
        <v>143</v>
      </c>
      <c r="E237" s="220" t="s">
        <v>350</v>
      </c>
      <c r="F237" s="221" t="s">
        <v>351</v>
      </c>
      <c r="G237" s="222" t="s">
        <v>332</v>
      </c>
      <c r="H237" s="223">
        <v>24.748000000000001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41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147</v>
      </c>
      <c r="AT237" s="231" t="s">
        <v>143</v>
      </c>
      <c r="AU237" s="231" t="s">
        <v>86</v>
      </c>
      <c r="AY237" s="17" t="s">
        <v>140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84</v>
      </c>
      <c r="BK237" s="232">
        <f>ROUND(I237*H237,2)</f>
        <v>0</v>
      </c>
      <c r="BL237" s="17" t="s">
        <v>147</v>
      </c>
      <c r="BM237" s="231" t="s">
        <v>352</v>
      </c>
    </row>
    <row r="238" s="12" customFormat="1" ht="25.92" customHeight="1">
      <c r="A238" s="12"/>
      <c r="B238" s="203"/>
      <c r="C238" s="204"/>
      <c r="D238" s="205" t="s">
        <v>75</v>
      </c>
      <c r="E238" s="206" t="s">
        <v>353</v>
      </c>
      <c r="F238" s="206" t="s">
        <v>354</v>
      </c>
      <c r="G238" s="204"/>
      <c r="H238" s="204"/>
      <c r="I238" s="207"/>
      <c r="J238" s="208">
        <f>BK238</f>
        <v>0</v>
      </c>
      <c r="K238" s="204"/>
      <c r="L238" s="209"/>
      <c r="M238" s="210"/>
      <c r="N238" s="211"/>
      <c r="O238" s="211"/>
      <c r="P238" s="212">
        <f>P239+P257+P269+P283+P305+P344+P365+P386</f>
        <v>0</v>
      </c>
      <c r="Q238" s="211"/>
      <c r="R238" s="212">
        <f>R239+R257+R269+R283+R305+R344+R365+R386</f>
        <v>13.461992029999999</v>
      </c>
      <c r="S238" s="211"/>
      <c r="T238" s="213">
        <f>T239+T257+T269+T283+T305+T344+T365+T386</f>
        <v>2.0573866400000003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86</v>
      </c>
      <c r="AT238" s="215" t="s">
        <v>75</v>
      </c>
      <c r="AU238" s="215" t="s">
        <v>76</v>
      </c>
      <c r="AY238" s="214" t="s">
        <v>140</v>
      </c>
      <c r="BK238" s="216">
        <f>BK239+BK257+BK269+BK283+BK305+BK344+BK365+BK386</f>
        <v>0</v>
      </c>
    </row>
    <row r="239" s="12" customFormat="1" ht="22.8" customHeight="1">
      <c r="A239" s="12"/>
      <c r="B239" s="203"/>
      <c r="C239" s="204"/>
      <c r="D239" s="205" t="s">
        <v>75</v>
      </c>
      <c r="E239" s="217" t="s">
        <v>355</v>
      </c>
      <c r="F239" s="217" t="s">
        <v>356</v>
      </c>
      <c r="G239" s="204"/>
      <c r="H239" s="204"/>
      <c r="I239" s="207"/>
      <c r="J239" s="218">
        <f>BK239</f>
        <v>0</v>
      </c>
      <c r="K239" s="204"/>
      <c r="L239" s="209"/>
      <c r="M239" s="210"/>
      <c r="N239" s="211"/>
      <c r="O239" s="211"/>
      <c r="P239" s="212">
        <f>SUM(P240:P256)</f>
        <v>0</v>
      </c>
      <c r="Q239" s="211"/>
      <c r="R239" s="212">
        <f>SUM(R240:R256)</f>
        <v>0.85696820000000007</v>
      </c>
      <c r="S239" s="211"/>
      <c r="T239" s="213">
        <f>SUM(T240:T256)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4" t="s">
        <v>86</v>
      </c>
      <c r="AT239" s="215" t="s">
        <v>75</v>
      </c>
      <c r="AU239" s="215" t="s">
        <v>84</v>
      </c>
      <c r="AY239" s="214" t="s">
        <v>140</v>
      </c>
      <c r="BK239" s="216">
        <f>SUM(BK240:BK256)</f>
        <v>0</v>
      </c>
    </row>
    <row r="240" s="2" customFormat="1" ht="14.4" customHeight="1">
      <c r="A240" s="38"/>
      <c r="B240" s="39"/>
      <c r="C240" s="219" t="s">
        <v>357</v>
      </c>
      <c r="D240" s="219" t="s">
        <v>143</v>
      </c>
      <c r="E240" s="220" t="s">
        <v>358</v>
      </c>
      <c r="F240" s="221" t="s">
        <v>359</v>
      </c>
      <c r="G240" s="222" t="s">
        <v>154</v>
      </c>
      <c r="H240" s="223">
        <v>69.260000000000005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41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230</v>
      </c>
      <c r="AT240" s="231" t="s">
        <v>143</v>
      </c>
      <c r="AU240" s="231" t="s">
        <v>86</v>
      </c>
      <c r="AY240" s="17" t="s">
        <v>140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230</v>
      </c>
      <c r="BM240" s="231" t="s">
        <v>360</v>
      </c>
    </row>
    <row r="241" s="13" customFormat="1">
      <c r="A241" s="13"/>
      <c r="B241" s="233"/>
      <c r="C241" s="234"/>
      <c r="D241" s="235" t="s">
        <v>156</v>
      </c>
      <c r="E241" s="236" t="s">
        <v>1</v>
      </c>
      <c r="F241" s="237" t="s">
        <v>229</v>
      </c>
      <c r="G241" s="234"/>
      <c r="H241" s="238">
        <v>57.340000000000003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156</v>
      </c>
      <c r="AU241" s="244" t="s">
        <v>86</v>
      </c>
      <c r="AV241" s="13" t="s">
        <v>86</v>
      </c>
      <c r="AW241" s="13" t="s">
        <v>32</v>
      </c>
      <c r="AX241" s="13" t="s">
        <v>76</v>
      </c>
      <c r="AY241" s="244" t="s">
        <v>140</v>
      </c>
    </row>
    <row r="242" s="13" customFormat="1">
      <c r="A242" s="13"/>
      <c r="B242" s="233"/>
      <c r="C242" s="234"/>
      <c r="D242" s="235" t="s">
        <v>156</v>
      </c>
      <c r="E242" s="236" t="s">
        <v>1</v>
      </c>
      <c r="F242" s="237" t="s">
        <v>234</v>
      </c>
      <c r="G242" s="234"/>
      <c r="H242" s="238">
        <v>11.92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156</v>
      </c>
      <c r="AU242" s="244" t="s">
        <v>86</v>
      </c>
      <c r="AV242" s="13" t="s">
        <v>86</v>
      </c>
      <c r="AW242" s="13" t="s">
        <v>32</v>
      </c>
      <c r="AX242" s="13" t="s">
        <v>76</v>
      </c>
      <c r="AY242" s="244" t="s">
        <v>140</v>
      </c>
    </row>
    <row r="243" s="14" customFormat="1">
      <c r="A243" s="14"/>
      <c r="B243" s="245"/>
      <c r="C243" s="246"/>
      <c r="D243" s="235" t="s">
        <v>156</v>
      </c>
      <c r="E243" s="247" t="s">
        <v>1</v>
      </c>
      <c r="F243" s="248" t="s">
        <v>164</v>
      </c>
      <c r="G243" s="246"/>
      <c r="H243" s="249">
        <v>69.260000000000005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156</v>
      </c>
      <c r="AU243" s="255" t="s">
        <v>86</v>
      </c>
      <c r="AV243" s="14" t="s">
        <v>147</v>
      </c>
      <c r="AW243" s="14" t="s">
        <v>32</v>
      </c>
      <c r="AX243" s="14" t="s">
        <v>84</v>
      </c>
      <c r="AY243" s="255" t="s">
        <v>140</v>
      </c>
    </row>
    <row r="244" s="2" customFormat="1" ht="14.4" customHeight="1">
      <c r="A244" s="38"/>
      <c r="B244" s="39"/>
      <c r="C244" s="266" t="s">
        <v>361</v>
      </c>
      <c r="D244" s="266" t="s">
        <v>362</v>
      </c>
      <c r="E244" s="267" t="s">
        <v>363</v>
      </c>
      <c r="F244" s="268" t="s">
        <v>364</v>
      </c>
      <c r="G244" s="269" t="s">
        <v>332</v>
      </c>
      <c r="H244" s="270">
        <v>0.021000000000000001</v>
      </c>
      <c r="I244" s="271"/>
      <c r="J244" s="272">
        <f>ROUND(I244*H244,2)</f>
        <v>0</v>
      </c>
      <c r="K244" s="273"/>
      <c r="L244" s="274"/>
      <c r="M244" s="275" t="s">
        <v>1</v>
      </c>
      <c r="N244" s="276" t="s">
        <v>41</v>
      </c>
      <c r="O244" s="91"/>
      <c r="P244" s="229">
        <f>O244*H244</f>
        <v>0</v>
      </c>
      <c r="Q244" s="229">
        <v>1</v>
      </c>
      <c r="R244" s="229">
        <f>Q244*H244</f>
        <v>0.021000000000000001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315</v>
      </c>
      <c r="AT244" s="231" t="s">
        <v>362</v>
      </c>
      <c r="AU244" s="231" t="s">
        <v>86</v>
      </c>
      <c r="AY244" s="17" t="s">
        <v>140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230</v>
      </c>
      <c r="BM244" s="231" t="s">
        <v>365</v>
      </c>
    </row>
    <row r="245" s="13" customFormat="1">
      <c r="A245" s="13"/>
      <c r="B245" s="233"/>
      <c r="C245" s="234"/>
      <c r="D245" s="235" t="s">
        <v>156</v>
      </c>
      <c r="E245" s="234"/>
      <c r="F245" s="237" t="s">
        <v>366</v>
      </c>
      <c r="G245" s="234"/>
      <c r="H245" s="238">
        <v>0.021000000000000001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156</v>
      </c>
      <c r="AU245" s="244" t="s">
        <v>86</v>
      </c>
      <c r="AV245" s="13" t="s">
        <v>86</v>
      </c>
      <c r="AW245" s="13" t="s">
        <v>4</v>
      </c>
      <c r="AX245" s="13" t="s">
        <v>84</v>
      </c>
      <c r="AY245" s="244" t="s">
        <v>140</v>
      </c>
    </row>
    <row r="246" s="2" customFormat="1" ht="14.4" customHeight="1">
      <c r="A246" s="38"/>
      <c r="B246" s="39"/>
      <c r="C246" s="219" t="s">
        <v>367</v>
      </c>
      <c r="D246" s="219" t="s">
        <v>143</v>
      </c>
      <c r="E246" s="220" t="s">
        <v>368</v>
      </c>
      <c r="F246" s="221" t="s">
        <v>369</v>
      </c>
      <c r="G246" s="222" t="s">
        <v>154</v>
      </c>
      <c r="H246" s="223">
        <v>138.52000000000001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0.00040000000000000002</v>
      </c>
      <c r="R246" s="229">
        <f>Q246*H246</f>
        <v>0.055408000000000006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230</v>
      </c>
      <c r="AT246" s="231" t="s">
        <v>143</v>
      </c>
      <c r="AU246" s="231" t="s">
        <v>86</v>
      </c>
      <c r="AY246" s="17" t="s">
        <v>140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230</v>
      </c>
      <c r="BM246" s="231" t="s">
        <v>370</v>
      </c>
    </row>
    <row r="247" s="13" customFormat="1">
      <c r="A247" s="13"/>
      <c r="B247" s="233"/>
      <c r="C247" s="234"/>
      <c r="D247" s="235" t="s">
        <v>156</v>
      </c>
      <c r="E247" s="236" t="s">
        <v>1</v>
      </c>
      <c r="F247" s="237" t="s">
        <v>371</v>
      </c>
      <c r="G247" s="234"/>
      <c r="H247" s="238">
        <v>114.68000000000001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156</v>
      </c>
      <c r="AU247" s="244" t="s">
        <v>86</v>
      </c>
      <c r="AV247" s="13" t="s">
        <v>86</v>
      </c>
      <c r="AW247" s="13" t="s">
        <v>32</v>
      </c>
      <c r="AX247" s="13" t="s">
        <v>76</v>
      </c>
      <c r="AY247" s="244" t="s">
        <v>140</v>
      </c>
    </row>
    <row r="248" s="13" customFormat="1">
      <c r="A248" s="13"/>
      <c r="B248" s="233"/>
      <c r="C248" s="234"/>
      <c r="D248" s="235" t="s">
        <v>156</v>
      </c>
      <c r="E248" s="236" t="s">
        <v>1</v>
      </c>
      <c r="F248" s="237" t="s">
        <v>372</v>
      </c>
      <c r="G248" s="234"/>
      <c r="H248" s="238">
        <v>23.84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156</v>
      </c>
      <c r="AU248" s="244" t="s">
        <v>86</v>
      </c>
      <c r="AV248" s="13" t="s">
        <v>86</v>
      </c>
      <c r="AW248" s="13" t="s">
        <v>32</v>
      </c>
      <c r="AX248" s="13" t="s">
        <v>76</v>
      </c>
      <c r="AY248" s="244" t="s">
        <v>140</v>
      </c>
    </row>
    <row r="249" s="14" customFormat="1">
      <c r="A249" s="14"/>
      <c r="B249" s="245"/>
      <c r="C249" s="246"/>
      <c r="D249" s="235" t="s">
        <v>156</v>
      </c>
      <c r="E249" s="247" t="s">
        <v>1</v>
      </c>
      <c r="F249" s="248" t="s">
        <v>164</v>
      </c>
      <c r="G249" s="246"/>
      <c r="H249" s="249">
        <v>138.52000000000001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156</v>
      </c>
      <c r="AU249" s="255" t="s">
        <v>86</v>
      </c>
      <c r="AV249" s="14" t="s">
        <v>147</v>
      </c>
      <c r="AW249" s="14" t="s">
        <v>32</v>
      </c>
      <c r="AX249" s="14" t="s">
        <v>84</v>
      </c>
      <c r="AY249" s="255" t="s">
        <v>140</v>
      </c>
    </row>
    <row r="250" s="2" customFormat="1" ht="22.2" customHeight="1">
      <c r="A250" s="38"/>
      <c r="B250" s="39"/>
      <c r="C250" s="266" t="s">
        <v>373</v>
      </c>
      <c r="D250" s="266" t="s">
        <v>362</v>
      </c>
      <c r="E250" s="267" t="s">
        <v>374</v>
      </c>
      <c r="F250" s="268" t="s">
        <v>375</v>
      </c>
      <c r="G250" s="269" t="s">
        <v>154</v>
      </c>
      <c r="H250" s="270">
        <v>79.649000000000001</v>
      </c>
      <c r="I250" s="271"/>
      <c r="J250" s="272">
        <f>ROUND(I250*H250,2)</f>
        <v>0</v>
      </c>
      <c r="K250" s="273"/>
      <c r="L250" s="274"/>
      <c r="M250" s="275" t="s">
        <v>1</v>
      </c>
      <c r="N250" s="276" t="s">
        <v>41</v>
      </c>
      <c r="O250" s="91"/>
      <c r="P250" s="229">
        <f>O250*H250</f>
        <v>0</v>
      </c>
      <c r="Q250" s="229">
        <v>0.0047999999999999996</v>
      </c>
      <c r="R250" s="229">
        <f>Q250*H250</f>
        <v>0.38231519999999997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315</v>
      </c>
      <c r="AT250" s="231" t="s">
        <v>362</v>
      </c>
      <c r="AU250" s="231" t="s">
        <v>86</v>
      </c>
      <c r="AY250" s="17" t="s">
        <v>140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230</v>
      </c>
      <c r="BM250" s="231" t="s">
        <v>376</v>
      </c>
    </row>
    <row r="251" s="13" customFormat="1">
      <c r="A251" s="13"/>
      <c r="B251" s="233"/>
      <c r="C251" s="234"/>
      <c r="D251" s="235" t="s">
        <v>156</v>
      </c>
      <c r="E251" s="236" t="s">
        <v>1</v>
      </c>
      <c r="F251" s="237" t="s">
        <v>377</v>
      </c>
      <c r="G251" s="234"/>
      <c r="H251" s="238">
        <v>69.260000000000005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156</v>
      </c>
      <c r="AU251" s="244" t="s">
        <v>86</v>
      </c>
      <c r="AV251" s="13" t="s">
        <v>86</v>
      </c>
      <c r="AW251" s="13" t="s">
        <v>32</v>
      </c>
      <c r="AX251" s="13" t="s">
        <v>84</v>
      </c>
      <c r="AY251" s="244" t="s">
        <v>140</v>
      </c>
    </row>
    <row r="252" s="13" customFormat="1">
      <c r="A252" s="13"/>
      <c r="B252" s="233"/>
      <c r="C252" s="234"/>
      <c r="D252" s="235" t="s">
        <v>156</v>
      </c>
      <c r="E252" s="234"/>
      <c r="F252" s="237" t="s">
        <v>378</v>
      </c>
      <c r="G252" s="234"/>
      <c r="H252" s="238">
        <v>79.649000000000001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156</v>
      </c>
      <c r="AU252" s="244" t="s">
        <v>86</v>
      </c>
      <c r="AV252" s="13" t="s">
        <v>86</v>
      </c>
      <c r="AW252" s="13" t="s">
        <v>4</v>
      </c>
      <c r="AX252" s="13" t="s">
        <v>84</v>
      </c>
      <c r="AY252" s="244" t="s">
        <v>140</v>
      </c>
    </row>
    <row r="253" s="2" customFormat="1" ht="22.2" customHeight="1">
      <c r="A253" s="38"/>
      <c r="B253" s="39"/>
      <c r="C253" s="266" t="s">
        <v>379</v>
      </c>
      <c r="D253" s="266" t="s">
        <v>362</v>
      </c>
      <c r="E253" s="267" t="s">
        <v>380</v>
      </c>
      <c r="F253" s="268" t="s">
        <v>381</v>
      </c>
      <c r="G253" s="269" t="s">
        <v>154</v>
      </c>
      <c r="H253" s="270">
        <v>79.649000000000001</v>
      </c>
      <c r="I253" s="271"/>
      <c r="J253" s="272">
        <f>ROUND(I253*H253,2)</f>
        <v>0</v>
      </c>
      <c r="K253" s="273"/>
      <c r="L253" s="274"/>
      <c r="M253" s="275" t="s">
        <v>1</v>
      </c>
      <c r="N253" s="276" t="s">
        <v>41</v>
      </c>
      <c r="O253" s="91"/>
      <c r="P253" s="229">
        <f>O253*H253</f>
        <v>0</v>
      </c>
      <c r="Q253" s="229">
        <v>0.0050000000000000001</v>
      </c>
      <c r="R253" s="229">
        <f>Q253*H253</f>
        <v>0.39824500000000002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315</v>
      </c>
      <c r="AT253" s="231" t="s">
        <v>362</v>
      </c>
      <c r="AU253" s="231" t="s">
        <v>86</v>
      </c>
      <c r="AY253" s="17" t="s">
        <v>140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230</v>
      </c>
      <c r="BM253" s="231" t="s">
        <v>382</v>
      </c>
    </row>
    <row r="254" s="13" customFormat="1">
      <c r="A254" s="13"/>
      <c r="B254" s="233"/>
      <c r="C254" s="234"/>
      <c r="D254" s="235" t="s">
        <v>156</v>
      </c>
      <c r="E254" s="236" t="s">
        <v>1</v>
      </c>
      <c r="F254" s="237" t="s">
        <v>377</v>
      </c>
      <c r="G254" s="234"/>
      <c r="H254" s="238">
        <v>69.260000000000005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156</v>
      </c>
      <c r="AU254" s="244" t="s">
        <v>86</v>
      </c>
      <c r="AV254" s="13" t="s">
        <v>86</v>
      </c>
      <c r="AW254" s="13" t="s">
        <v>32</v>
      </c>
      <c r="AX254" s="13" t="s">
        <v>84</v>
      </c>
      <c r="AY254" s="244" t="s">
        <v>140</v>
      </c>
    </row>
    <row r="255" s="13" customFormat="1">
      <c r="A255" s="13"/>
      <c r="B255" s="233"/>
      <c r="C255" s="234"/>
      <c r="D255" s="235" t="s">
        <v>156</v>
      </c>
      <c r="E255" s="234"/>
      <c r="F255" s="237" t="s">
        <v>378</v>
      </c>
      <c r="G255" s="234"/>
      <c r="H255" s="238">
        <v>79.649000000000001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156</v>
      </c>
      <c r="AU255" s="244" t="s">
        <v>86</v>
      </c>
      <c r="AV255" s="13" t="s">
        <v>86</v>
      </c>
      <c r="AW255" s="13" t="s">
        <v>4</v>
      </c>
      <c r="AX255" s="13" t="s">
        <v>84</v>
      </c>
      <c r="AY255" s="244" t="s">
        <v>140</v>
      </c>
    </row>
    <row r="256" s="2" customFormat="1" ht="14.4" customHeight="1">
      <c r="A256" s="38"/>
      <c r="B256" s="39"/>
      <c r="C256" s="219" t="s">
        <v>383</v>
      </c>
      <c r="D256" s="219" t="s">
        <v>143</v>
      </c>
      <c r="E256" s="220" t="s">
        <v>384</v>
      </c>
      <c r="F256" s="221" t="s">
        <v>385</v>
      </c>
      <c r="G256" s="222" t="s">
        <v>386</v>
      </c>
      <c r="H256" s="277"/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41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230</v>
      </c>
      <c r="AT256" s="231" t="s">
        <v>143</v>
      </c>
      <c r="AU256" s="231" t="s">
        <v>86</v>
      </c>
      <c r="AY256" s="17" t="s">
        <v>140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230</v>
      </c>
      <c r="BM256" s="231" t="s">
        <v>387</v>
      </c>
    </row>
    <row r="257" s="12" customFormat="1" ht="22.8" customHeight="1">
      <c r="A257" s="12"/>
      <c r="B257" s="203"/>
      <c r="C257" s="204"/>
      <c r="D257" s="205" t="s">
        <v>75</v>
      </c>
      <c r="E257" s="217" t="s">
        <v>388</v>
      </c>
      <c r="F257" s="217" t="s">
        <v>389</v>
      </c>
      <c r="G257" s="204"/>
      <c r="H257" s="204"/>
      <c r="I257" s="207"/>
      <c r="J257" s="218">
        <f>BK257</f>
        <v>0</v>
      </c>
      <c r="K257" s="204"/>
      <c r="L257" s="209"/>
      <c r="M257" s="210"/>
      <c r="N257" s="211"/>
      <c r="O257" s="211"/>
      <c r="P257" s="212">
        <f>SUM(P258:P268)</f>
        <v>0</v>
      </c>
      <c r="Q257" s="211"/>
      <c r="R257" s="212">
        <f>SUM(R258:R268)</f>
        <v>0.087267599999999987</v>
      </c>
      <c r="S257" s="211"/>
      <c r="T257" s="213">
        <f>SUM(T258:T268)</f>
        <v>0.191575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86</v>
      </c>
      <c r="AT257" s="215" t="s">
        <v>75</v>
      </c>
      <c r="AU257" s="215" t="s">
        <v>84</v>
      </c>
      <c r="AY257" s="214" t="s">
        <v>140</v>
      </c>
      <c r="BK257" s="216">
        <f>SUM(BK258:BK268)</f>
        <v>0</v>
      </c>
    </row>
    <row r="258" s="2" customFormat="1" ht="14.4" customHeight="1">
      <c r="A258" s="38"/>
      <c r="B258" s="39"/>
      <c r="C258" s="219" t="s">
        <v>390</v>
      </c>
      <c r="D258" s="219" t="s">
        <v>143</v>
      </c>
      <c r="E258" s="220" t="s">
        <v>391</v>
      </c>
      <c r="F258" s="221" t="s">
        <v>392</v>
      </c>
      <c r="G258" s="222" t="s">
        <v>154</v>
      </c>
      <c r="H258" s="223">
        <v>76.629999999999995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0.0025000000000000001</v>
      </c>
      <c r="T258" s="230">
        <f>S258*H258</f>
        <v>0.191575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230</v>
      </c>
      <c r="AT258" s="231" t="s">
        <v>143</v>
      </c>
      <c r="AU258" s="231" t="s">
        <v>86</v>
      </c>
      <c r="AY258" s="17" t="s">
        <v>140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230</v>
      </c>
      <c r="BM258" s="231" t="s">
        <v>393</v>
      </c>
    </row>
    <row r="259" s="13" customFormat="1">
      <c r="A259" s="13"/>
      <c r="B259" s="233"/>
      <c r="C259" s="234"/>
      <c r="D259" s="235" t="s">
        <v>156</v>
      </c>
      <c r="E259" s="236" t="s">
        <v>1</v>
      </c>
      <c r="F259" s="237" t="s">
        <v>278</v>
      </c>
      <c r="G259" s="234"/>
      <c r="H259" s="238">
        <v>67.510000000000005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156</v>
      </c>
      <c r="AU259" s="244" t="s">
        <v>86</v>
      </c>
      <c r="AV259" s="13" t="s">
        <v>86</v>
      </c>
      <c r="AW259" s="13" t="s">
        <v>32</v>
      </c>
      <c r="AX259" s="13" t="s">
        <v>76</v>
      </c>
      <c r="AY259" s="244" t="s">
        <v>140</v>
      </c>
    </row>
    <row r="260" s="13" customFormat="1">
      <c r="A260" s="13"/>
      <c r="B260" s="233"/>
      <c r="C260" s="234"/>
      <c r="D260" s="235" t="s">
        <v>156</v>
      </c>
      <c r="E260" s="236" t="s">
        <v>1</v>
      </c>
      <c r="F260" s="237" t="s">
        <v>394</v>
      </c>
      <c r="G260" s="234"/>
      <c r="H260" s="238">
        <v>9.1199999999999992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156</v>
      </c>
      <c r="AU260" s="244" t="s">
        <v>86</v>
      </c>
      <c r="AV260" s="13" t="s">
        <v>86</v>
      </c>
      <c r="AW260" s="13" t="s">
        <v>32</v>
      </c>
      <c r="AX260" s="13" t="s">
        <v>76</v>
      </c>
      <c r="AY260" s="244" t="s">
        <v>140</v>
      </c>
    </row>
    <row r="261" s="14" customFormat="1">
      <c r="A261" s="14"/>
      <c r="B261" s="245"/>
      <c r="C261" s="246"/>
      <c r="D261" s="235" t="s">
        <v>156</v>
      </c>
      <c r="E261" s="247" t="s">
        <v>1</v>
      </c>
      <c r="F261" s="248" t="s">
        <v>164</v>
      </c>
      <c r="G261" s="246"/>
      <c r="H261" s="249">
        <v>76.63000000000001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156</v>
      </c>
      <c r="AU261" s="255" t="s">
        <v>86</v>
      </c>
      <c r="AV261" s="14" t="s">
        <v>147</v>
      </c>
      <c r="AW261" s="14" t="s">
        <v>32</v>
      </c>
      <c r="AX261" s="14" t="s">
        <v>84</v>
      </c>
      <c r="AY261" s="255" t="s">
        <v>140</v>
      </c>
    </row>
    <row r="262" s="2" customFormat="1" ht="14.4" customHeight="1">
      <c r="A262" s="38"/>
      <c r="B262" s="39"/>
      <c r="C262" s="219" t="s">
        <v>395</v>
      </c>
      <c r="D262" s="219" t="s">
        <v>143</v>
      </c>
      <c r="E262" s="220" t="s">
        <v>396</v>
      </c>
      <c r="F262" s="221" t="s">
        <v>397</v>
      </c>
      <c r="G262" s="222" t="s">
        <v>154</v>
      </c>
      <c r="H262" s="223">
        <v>69.260000000000005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41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230</v>
      </c>
      <c r="AT262" s="231" t="s">
        <v>143</v>
      </c>
      <c r="AU262" s="231" t="s">
        <v>86</v>
      </c>
      <c r="AY262" s="17" t="s">
        <v>140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230</v>
      </c>
      <c r="BM262" s="231" t="s">
        <v>398</v>
      </c>
    </row>
    <row r="263" s="13" customFormat="1">
      <c r="A263" s="13"/>
      <c r="B263" s="233"/>
      <c r="C263" s="234"/>
      <c r="D263" s="235" t="s">
        <v>156</v>
      </c>
      <c r="E263" s="236" t="s">
        <v>1</v>
      </c>
      <c r="F263" s="237" t="s">
        <v>229</v>
      </c>
      <c r="G263" s="234"/>
      <c r="H263" s="238">
        <v>57.340000000000003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156</v>
      </c>
      <c r="AU263" s="244" t="s">
        <v>86</v>
      </c>
      <c r="AV263" s="13" t="s">
        <v>86</v>
      </c>
      <c r="AW263" s="13" t="s">
        <v>32</v>
      </c>
      <c r="AX263" s="13" t="s">
        <v>76</v>
      </c>
      <c r="AY263" s="244" t="s">
        <v>140</v>
      </c>
    </row>
    <row r="264" s="13" customFormat="1">
      <c r="A264" s="13"/>
      <c r="B264" s="233"/>
      <c r="C264" s="234"/>
      <c r="D264" s="235" t="s">
        <v>156</v>
      </c>
      <c r="E264" s="236" t="s">
        <v>1</v>
      </c>
      <c r="F264" s="237" t="s">
        <v>234</v>
      </c>
      <c r="G264" s="234"/>
      <c r="H264" s="238">
        <v>11.92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156</v>
      </c>
      <c r="AU264" s="244" t="s">
        <v>86</v>
      </c>
      <c r="AV264" s="13" t="s">
        <v>86</v>
      </c>
      <c r="AW264" s="13" t="s">
        <v>32</v>
      </c>
      <c r="AX264" s="13" t="s">
        <v>76</v>
      </c>
      <c r="AY264" s="244" t="s">
        <v>140</v>
      </c>
    </row>
    <row r="265" s="14" customFormat="1">
      <c r="A265" s="14"/>
      <c r="B265" s="245"/>
      <c r="C265" s="246"/>
      <c r="D265" s="235" t="s">
        <v>156</v>
      </c>
      <c r="E265" s="247" t="s">
        <v>1</v>
      </c>
      <c r="F265" s="248" t="s">
        <v>164</v>
      </c>
      <c r="G265" s="246"/>
      <c r="H265" s="249">
        <v>69.260000000000005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156</v>
      </c>
      <c r="AU265" s="255" t="s">
        <v>86</v>
      </c>
      <c r="AV265" s="14" t="s">
        <v>147</v>
      </c>
      <c r="AW265" s="14" t="s">
        <v>32</v>
      </c>
      <c r="AX265" s="14" t="s">
        <v>84</v>
      </c>
      <c r="AY265" s="255" t="s">
        <v>140</v>
      </c>
    </row>
    <row r="266" s="2" customFormat="1" ht="14.4" customHeight="1">
      <c r="A266" s="38"/>
      <c r="B266" s="39"/>
      <c r="C266" s="266" t="s">
        <v>399</v>
      </c>
      <c r="D266" s="266" t="s">
        <v>362</v>
      </c>
      <c r="E266" s="267" t="s">
        <v>400</v>
      </c>
      <c r="F266" s="268" t="s">
        <v>401</v>
      </c>
      <c r="G266" s="269" t="s">
        <v>154</v>
      </c>
      <c r="H266" s="270">
        <v>72.722999999999999</v>
      </c>
      <c r="I266" s="271"/>
      <c r="J266" s="272">
        <f>ROUND(I266*H266,2)</f>
        <v>0</v>
      </c>
      <c r="K266" s="273"/>
      <c r="L266" s="274"/>
      <c r="M266" s="275" t="s">
        <v>1</v>
      </c>
      <c r="N266" s="276" t="s">
        <v>41</v>
      </c>
      <c r="O266" s="91"/>
      <c r="P266" s="229">
        <f>O266*H266</f>
        <v>0</v>
      </c>
      <c r="Q266" s="229">
        <v>0.0011999999999999999</v>
      </c>
      <c r="R266" s="229">
        <f>Q266*H266</f>
        <v>0.087267599999999987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315</v>
      </c>
      <c r="AT266" s="231" t="s">
        <v>362</v>
      </c>
      <c r="AU266" s="231" t="s">
        <v>86</v>
      </c>
      <c r="AY266" s="17" t="s">
        <v>140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84</v>
      </c>
      <c r="BK266" s="232">
        <f>ROUND(I266*H266,2)</f>
        <v>0</v>
      </c>
      <c r="BL266" s="17" t="s">
        <v>230</v>
      </c>
      <c r="BM266" s="231" t="s">
        <v>402</v>
      </c>
    </row>
    <row r="267" s="13" customFormat="1">
      <c r="A267" s="13"/>
      <c r="B267" s="233"/>
      <c r="C267" s="234"/>
      <c r="D267" s="235" t="s">
        <v>156</v>
      </c>
      <c r="E267" s="234"/>
      <c r="F267" s="237" t="s">
        <v>403</v>
      </c>
      <c r="G267" s="234"/>
      <c r="H267" s="238">
        <v>72.722999999999999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156</v>
      </c>
      <c r="AU267" s="244" t="s">
        <v>86</v>
      </c>
      <c r="AV267" s="13" t="s">
        <v>86</v>
      </c>
      <c r="AW267" s="13" t="s">
        <v>4</v>
      </c>
      <c r="AX267" s="13" t="s">
        <v>84</v>
      </c>
      <c r="AY267" s="244" t="s">
        <v>140</v>
      </c>
    </row>
    <row r="268" s="2" customFormat="1" ht="14.4" customHeight="1">
      <c r="A268" s="38"/>
      <c r="B268" s="39"/>
      <c r="C268" s="219" t="s">
        <v>404</v>
      </c>
      <c r="D268" s="219" t="s">
        <v>143</v>
      </c>
      <c r="E268" s="220" t="s">
        <v>405</v>
      </c>
      <c r="F268" s="221" t="s">
        <v>406</v>
      </c>
      <c r="G268" s="222" t="s">
        <v>386</v>
      </c>
      <c r="H268" s="277"/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41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230</v>
      </c>
      <c r="AT268" s="231" t="s">
        <v>143</v>
      </c>
      <c r="AU268" s="231" t="s">
        <v>86</v>
      </c>
      <c r="AY268" s="17" t="s">
        <v>140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84</v>
      </c>
      <c r="BK268" s="232">
        <f>ROUND(I268*H268,2)</f>
        <v>0</v>
      </c>
      <c r="BL268" s="17" t="s">
        <v>230</v>
      </c>
      <c r="BM268" s="231" t="s">
        <v>407</v>
      </c>
    </row>
    <row r="269" s="12" customFormat="1" ht="22.8" customHeight="1">
      <c r="A269" s="12"/>
      <c r="B269" s="203"/>
      <c r="C269" s="204"/>
      <c r="D269" s="205" t="s">
        <v>75</v>
      </c>
      <c r="E269" s="217" t="s">
        <v>408</v>
      </c>
      <c r="F269" s="217" t="s">
        <v>409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SUM(P270:P282)</f>
        <v>0</v>
      </c>
      <c r="Q269" s="211"/>
      <c r="R269" s="212">
        <f>SUM(R270:R282)</f>
        <v>0</v>
      </c>
      <c r="S269" s="211"/>
      <c r="T269" s="213">
        <f>SUM(T270:T282)</f>
        <v>1.1520000000000001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86</v>
      </c>
      <c r="AT269" s="215" t="s">
        <v>75</v>
      </c>
      <c r="AU269" s="215" t="s">
        <v>84</v>
      </c>
      <c r="AY269" s="214" t="s">
        <v>140</v>
      </c>
      <c r="BK269" s="216">
        <f>SUM(BK270:BK282)</f>
        <v>0</v>
      </c>
    </row>
    <row r="270" s="2" customFormat="1" ht="14.4" customHeight="1">
      <c r="A270" s="38"/>
      <c r="B270" s="39"/>
      <c r="C270" s="219" t="s">
        <v>410</v>
      </c>
      <c r="D270" s="219" t="s">
        <v>143</v>
      </c>
      <c r="E270" s="220" t="s">
        <v>411</v>
      </c>
      <c r="F270" s="221" t="s">
        <v>412</v>
      </c>
      <c r="G270" s="222" t="s">
        <v>146</v>
      </c>
      <c r="H270" s="223">
        <v>3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230</v>
      </c>
      <c r="AT270" s="231" t="s">
        <v>143</v>
      </c>
      <c r="AU270" s="231" t="s">
        <v>86</v>
      </c>
      <c r="AY270" s="17" t="s">
        <v>140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230</v>
      </c>
      <c r="BM270" s="231" t="s">
        <v>413</v>
      </c>
    </row>
    <row r="271" s="2" customFormat="1" ht="14.4" customHeight="1">
      <c r="A271" s="38"/>
      <c r="B271" s="39"/>
      <c r="C271" s="219" t="s">
        <v>414</v>
      </c>
      <c r="D271" s="219" t="s">
        <v>143</v>
      </c>
      <c r="E271" s="220" t="s">
        <v>415</v>
      </c>
      <c r="F271" s="221" t="s">
        <v>416</v>
      </c>
      <c r="G271" s="222" t="s">
        <v>146</v>
      </c>
      <c r="H271" s="223">
        <v>1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41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230</v>
      </c>
      <c r="AT271" s="231" t="s">
        <v>143</v>
      </c>
      <c r="AU271" s="231" t="s">
        <v>86</v>
      </c>
      <c r="AY271" s="17" t="s">
        <v>140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230</v>
      </c>
      <c r="BM271" s="231" t="s">
        <v>417</v>
      </c>
    </row>
    <row r="272" s="2" customFormat="1" ht="14.4" customHeight="1">
      <c r="A272" s="38"/>
      <c r="B272" s="39"/>
      <c r="C272" s="219" t="s">
        <v>418</v>
      </c>
      <c r="D272" s="219" t="s">
        <v>143</v>
      </c>
      <c r="E272" s="220" t="s">
        <v>419</v>
      </c>
      <c r="F272" s="221" t="s">
        <v>412</v>
      </c>
      <c r="G272" s="222" t="s">
        <v>146</v>
      </c>
      <c r="H272" s="223">
        <v>2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41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230</v>
      </c>
      <c r="AT272" s="231" t="s">
        <v>143</v>
      </c>
      <c r="AU272" s="231" t="s">
        <v>86</v>
      </c>
      <c r="AY272" s="17" t="s">
        <v>140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230</v>
      </c>
      <c r="BM272" s="231" t="s">
        <v>420</v>
      </c>
    </row>
    <row r="273" s="2" customFormat="1" ht="14.4" customHeight="1">
      <c r="A273" s="38"/>
      <c r="B273" s="39"/>
      <c r="C273" s="219" t="s">
        <v>421</v>
      </c>
      <c r="D273" s="219" t="s">
        <v>143</v>
      </c>
      <c r="E273" s="220" t="s">
        <v>422</v>
      </c>
      <c r="F273" s="221" t="s">
        <v>416</v>
      </c>
      <c r="G273" s="222" t="s">
        <v>146</v>
      </c>
      <c r="H273" s="223">
        <v>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230</v>
      </c>
      <c r="AT273" s="231" t="s">
        <v>143</v>
      </c>
      <c r="AU273" s="231" t="s">
        <v>86</v>
      </c>
      <c r="AY273" s="17" t="s">
        <v>140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230</v>
      </c>
      <c r="BM273" s="231" t="s">
        <v>423</v>
      </c>
    </row>
    <row r="274" s="2" customFormat="1" ht="14.4" customHeight="1">
      <c r="A274" s="38"/>
      <c r="B274" s="39"/>
      <c r="C274" s="219" t="s">
        <v>424</v>
      </c>
      <c r="D274" s="219" t="s">
        <v>143</v>
      </c>
      <c r="E274" s="220" t="s">
        <v>425</v>
      </c>
      <c r="F274" s="221" t="s">
        <v>426</v>
      </c>
      <c r="G274" s="222" t="s">
        <v>146</v>
      </c>
      <c r="H274" s="223">
        <v>2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41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230</v>
      </c>
      <c r="AT274" s="231" t="s">
        <v>143</v>
      </c>
      <c r="AU274" s="231" t="s">
        <v>86</v>
      </c>
      <c r="AY274" s="17" t="s">
        <v>140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84</v>
      </c>
      <c r="BK274" s="232">
        <f>ROUND(I274*H274,2)</f>
        <v>0</v>
      </c>
      <c r="BL274" s="17" t="s">
        <v>230</v>
      </c>
      <c r="BM274" s="231" t="s">
        <v>427</v>
      </c>
    </row>
    <row r="275" s="2" customFormat="1" ht="14.4" customHeight="1">
      <c r="A275" s="38"/>
      <c r="B275" s="39"/>
      <c r="C275" s="219" t="s">
        <v>428</v>
      </c>
      <c r="D275" s="219" t="s">
        <v>143</v>
      </c>
      <c r="E275" s="220" t="s">
        <v>429</v>
      </c>
      <c r="F275" s="221" t="s">
        <v>426</v>
      </c>
      <c r="G275" s="222" t="s">
        <v>146</v>
      </c>
      <c r="H275" s="223">
        <v>1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230</v>
      </c>
      <c r="AT275" s="231" t="s">
        <v>143</v>
      </c>
      <c r="AU275" s="231" t="s">
        <v>86</v>
      </c>
      <c r="AY275" s="17" t="s">
        <v>140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230</v>
      </c>
      <c r="BM275" s="231" t="s">
        <v>430</v>
      </c>
    </row>
    <row r="276" s="2" customFormat="1" ht="14.4" customHeight="1">
      <c r="A276" s="38"/>
      <c r="B276" s="39"/>
      <c r="C276" s="219" t="s">
        <v>431</v>
      </c>
      <c r="D276" s="219" t="s">
        <v>143</v>
      </c>
      <c r="E276" s="220" t="s">
        <v>432</v>
      </c>
      <c r="F276" s="221" t="s">
        <v>433</v>
      </c>
      <c r="G276" s="222" t="s">
        <v>146</v>
      </c>
      <c r="H276" s="223">
        <v>48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0.024</v>
      </c>
      <c r="T276" s="230">
        <f>S276*H276</f>
        <v>1.1520000000000001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230</v>
      </c>
      <c r="AT276" s="231" t="s">
        <v>143</v>
      </c>
      <c r="AU276" s="231" t="s">
        <v>86</v>
      </c>
      <c r="AY276" s="17" t="s">
        <v>140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230</v>
      </c>
      <c r="BM276" s="231" t="s">
        <v>434</v>
      </c>
    </row>
    <row r="277" s="13" customFormat="1">
      <c r="A277" s="13"/>
      <c r="B277" s="233"/>
      <c r="C277" s="234"/>
      <c r="D277" s="235" t="s">
        <v>156</v>
      </c>
      <c r="E277" s="236" t="s">
        <v>1</v>
      </c>
      <c r="F277" s="237" t="s">
        <v>435</v>
      </c>
      <c r="G277" s="234"/>
      <c r="H277" s="238">
        <v>14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156</v>
      </c>
      <c r="AU277" s="244" t="s">
        <v>86</v>
      </c>
      <c r="AV277" s="13" t="s">
        <v>86</v>
      </c>
      <c r="AW277" s="13" t="s">
        <v>32</v>
      </c>
      <c r="AX277" s="13" t="s">
        <v>76</v>
      </c>
      <c r="AY277" s="244" t="s">
        <v>140</v>
      </c>
    </row>
    <row r="278" s="13" customFormat="1">
      <c r="A278" s="13"/>
      <c r="B278" s="233"/>
      <c r="C278" s="234"/>
      <c r="D278" s="235" t="s">
        <v>156</v>
      </c>
      <c r="E278" s="236" t="s">
        <v>1</v>
      </c>
      <c r="F278" s="237" t="s">
        <v>436</v>
      </c>
      <c r="G278" s="234"/>
      <c r="H278" s="238">
        <v>17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156</v>
      </c>
      <c r="AU278" s="244" t="s">
        <v>86</v>
      </c>
      <c r="AV278" s="13" t="s">
        <v>86</v>
      </c>
      <c r="AW278" s="13" t="s">
        <v>32</v>
      </c>
      <c r="AX278" s="13" t="s">
        <v>76</v>
      </c>
      <c r="AY278" s="244" t="s">
        <v>140</v>
      </c>
    </row>
    <row r="279" s="13" customFormat="1">
      <c r="A279" s="13"/>
      <c r="B279" s="233"/>
      <c r="C279" s="234"/>
      <c r="D279" s="235" t="s">
        <v>156</v>
      </c>
      <c r="E279" s="236" t="s">
        <v>1</v>
      </c>
      <c r="F279" s="237" t="s">
        <v>437</v>
      </c>
      <c r="G279" s="234"/>
      <c r="H279" s="238">
        <v>17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156</v>
      </c>
      <c r="AU279" s="244" t="s">
        <v>86</v>
      </c>
      <c r="AV279" s="13" t="s">
        <v>86</v>
      </c>
      <c r="AW279" s="13" t="s">
        <v>32</v>
      </c>
      <c r="AX279" s="13" t="s">
        <v>76</v>
      </c>
      <c r="AY279" s="244" t="s">
        <v>140</v>
      </c>
    </row>
    <row r="280" s="14" customFormat="1">
      <c r="A280" s="14"/>
      <c r="B280" s="245"/>
      <c r="C280" s="246"/>
      <c r="D280" s="235" t="s">
        <v>156</v>
      </c>
      <c r="E280" s="247" t="s">
        <v>1</v>
      </c>
      <c r="F280" s="248" t="s">
        <v>164</v>
      </c>
      <c r="G280" s="246"/>
      <c r="H280" s="249">
        <v>48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156</v>
      </c>
      <c r="AU280" s="255" t="s">
        <v>86</v>
      </c>
      <c r="AV280" s="14" t="s">
        <v>147</v>
      </c>
      <c r="AW280" s="14" t="s">
        <v>32</v>
      </c>
      <c r="AX280" s="14" t="s">
        <v>84</v>
      </c>
      <c r="AY280" s="255" t="s">
        <v>140</v>
      </c>
    </row>
    <row r="281" s="2" customFormat="1" ht="14.4" customHeight="1">
      <c r="A281" s="38"/>
      <c r="B281" s="39"/>
      <c r="C281" s="219" t="s">
        <v>438</v>
      </c>
      <c r="D281" s="219" t="s">
        <v>143</v>
      </c>
      <c r="E281" s="220" t="s">
        <v>439</v>
      </c>
      <c r="F281" s="221" t="s">
        <v>440</v>
      </c>
      <c r="G281" s="222" t="s">
        <v>441</v>
      </c>
      <c r="H281" s="223">
        <v>1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230</v>
      </c>
      <c r="AT281" s="231" t="s">
        <v>143</v>
      </c>
      <c r="AU281" s="231" t="s">
        <v>86</v>
      </c>
      <c r="AY281" s="17" t="s">
        <v>140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230</v>
      </c>
      <c r="BM281" s="231" t="s">
        <v>442</v>
      </c>
    </row>
    <row r="282" s="2" customFormat="1" ht="14.4" customHeight="1">
      <c r="A282" s="38"/>
      <c r="B282" s="39"/>
      <c r="C282" s="219" t="s">
        <v>443</v>
      </c>
      <c r="D282" s="219" t="s">
        <v>143</v>
      </c>
      <c r="E282" s="220" t="s">
        <v>444</v>
      </c>
      <c r="F282" s="221" t="s">
        <v>445</v>
      </c>
      <c r="G282" s="222" t="s">
        <v>386</v>
      </c>
      <c r="H282" s="277"/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41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230</v>
      </c>
      <c r="AT282" s="231" t="s">
        <v>143</v>
      </c>
      <c r="AU282" s="231" t="s">
        <v>86</v>
      </c>
      <c r="AY282" s="17" t="s">
        <v>140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84</v>
      </c>
      <c r="BK282" s="232">
        <f>ROUND(I282*H282,2)</f>
        <v>0</v>
      </c>
      <c r="BL282" s="17" t="s">
        <v>230</v>
      </c>
      <c r="BM282" s="231" t="s">
        <v>446</v>
      </c>
    </row>
    <row r="283" s="12" customFormat="1" ht="22.8" customHeight="1">
      <c r="A283" s="12"/>
      <c r="B283" s="203"/>
      <c r="C283" s="204"/>
      <c r="D283" s="205" t="s">
        <v>75</v>
      </c>
      <c r="E283" s="217" t="s">
        <v>447</v>
      </c>
      <c r="F283" s="217" t="s">
        <v>448</v>
      </c>
      <c r="G283" s="204"/>
      <c r="H283" s="204"/>
      <c r="I283" s="207"/>
      <c r="J283" s="218">
        <f>BK283</f>
        <v>0</v>
      </c>
      <c r="K283" s="204"/>
      <c r="L283" s="209"/>
      <c r="M283" s="210"/>
      <c r="N283" s="211"/>
      <c r="O283" s="211"/>
      <c r="P283" s="212">
        <f>SUM(P284:P304)</f>
        <v>0</v>
      </c>
      <c r="Q283" s="211"/>
      <c r="R283" s="212">
        <f>SUM(R284:R304)</f>
        <v>2.7973799999999995</v>
      </c>
      <c r="S283" s="211"/>
      <c r="T283" s="213">
        <f>SUM(T284:T304)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4" t="s">
        <v>86</v>
      </c>
      <c r="AT283" s="215" t="s">
        <v>75</v>
      </c>
      <c r="AU283" s="215" t="s">
        <v>84</v>
      </c>
      <c r="AY283" s="214" t="s">
        <v>140</v>
      </c>
      <c r="BK283" s="216">
        <f>SUM(BK284:BK304)</f>
        <v>0</v>
      </c>
    </row>
    <row r="284" s="2" customFormat="1" ht="14.4" customHeight="1">
      <c r="A284" s="38"/>
      <c r="B284" s="39"/>
      <c r="C284" s="219" t="s">
        <v>449</v>
      </c>
      <c r="D284" s="219" t="s">
        <v>143</v>
      </c>
      <c r="E284" s="220" t="s">
        <v>450</v>
      </c>
      <c r="F284" s="221" t="s">
        <v>451</v>
      </c>
      <c r="G284" s="222" t="s">
        <v>154</v>
      </c>
      <c r="H284" s="223">
        <v>80.890000000000001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41</v>
      </c>
      <c r="O284" s="91"/>
      <c r="P284" s="229">
        <f>O284*H284</f>
        <v>0</v>
      </c>
      <c r="Q284" s="229">
        <v>0.00029999999999999997</v>
      </c>
      <c r="R284" s="229">
        <f>Q284*H284</f>
        <v>0.024266999999999997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230</v>
      </c>
      <c r="AT284" s="231" t="s">
        <v>143</v>
      </c>
      <c r="AU284" s="231" t="s">
        <v>86</v>
      </c>
      <c r="AY284" s="17" t="s">
        <v>140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84</v>
      </c>
      <c r="BK284" s="232">
        <f>ROUND(I284*H284,2)</f>
        <v>0</v>
      </c>
      <c r="BL284" s="17" t="s">
        <v>230</v>
      </c>
      <c r="BM284" s="231" t="s">
        <v>452</v>
      </c>
    </row>
    <row r="285" s="13" customFormat="1">
      <c r="A285" s="13"/>
      <c r="B285" s="233"/>
      <c r="C285" s="234"/>
      <c r="D285" s="235" t="s">
        <v>156</v>
      </c>
      <c r="E285" s="236" t="s">
        <v>1</v>
      </c>
      <c r="F285" s="237" t="s">
        <v>229</v>
      </c>
      <c r="G285" s="234"/>
      <c r="H285" s="238">
        <v>57.340000000000003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156</v>
      </c>
      <c r="AU285" s="244" t="s">
        <v>86</v>
      </c>
      <c r="AV285" s="13" t="s">
        <v>86</v>
      </c>
      <c r="AW285" s="13" t="s">
        <v>32</v>
      </c>
      <c r="AX285" s="13" t="s">
        <v>76</v>
      </c>
      <c r="AY285" s="244" t="s">
        <v>140</v>
      </c>
    </row>
    <row r="286" s="13" customFormat="1">
      <c r="A286" s="13"/>
      <c r="B286" s="233"/>
      <c r="C286" s="234"/>
      <c r="D286" s="235" t="s">
        <v>156</v>
      </c>
      <c r="E286" s="236" t="s">
        <v>1</v>
      </c>
      <c r="F286" s="237" t="s">
        <v>453</v>
      </c>
      <c r="G286" s="234"/>
      <c r="H286" s="238">
        <v>23.550000000000001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156</v>
      </c>
      <c r="AU286" s="244" t="s">
        <v>86</v>
      </c>
      <c r="AV286" s="13" t="s">
        <v>86</v>
      </c>
      <c r="AW286" s="13" t="s">
        <v>32</v>
      </c>
      <c r="AX286" s="13" t="s">
        <v>76</v>
      </c>
      <c r="AY286" s="244" t="s">
        <v>140</v>
      </c>
    </row>
    <row r="287" s="14" customFormat="1">
      <c r="A287" s="14"/>
      <c r="B287" s="245"/>
      <c r="C287" s="246"/>
      <c r="D287" s="235" t="s">
        <v>156</v>
      </c>
      <c r="E287" s="247" t="s">
        <v>1</v>
      </c>
      <c r="F287" s="248" t="s">
        <v>164</v>
      </c>
      <c r="G287" s="246"/>
      <c r="H287" s="249">
        <v>80.890000000000001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156</v>
      </c>
      <c r="AU287" s="255" t="s">
        <v>86</v>
      </c>
      <c r="AV287" s="14" t="s">
        <v>147</v>
      </c>
      <c r="AW287" s="14" t="s">
        <v>32</v>
      </c>
      <c r="AX287" s="14" t="s">
        <v>84</v>
      </c>
      <c r="AY287" s="255" t="s">
        <v>140</v>
      </c>
    </row>
    <row r="288" s="2" customFormat="1" ht="14.4" customHeight="1">
      <c r="A288" s="38"/>
      <c r="B288" s="39"/>
      <c r="C288" s="219" t="s">
        <v>454</v>
      </c>
      <c r="D288" s="219" t="s">
        <v>143</v>
      </c>
      <c r="E288" s="220" t="s">
        <v>455</v>
      </c>
      <c r="F288" s="221" t="s">
        <v>456</v>
      </c>
      <c r="G288" s="222" t="s">
        <v>154</v>
      </c>
      <c r="H288" s="223">
        <v>23.550000000000001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41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230</v>
      </c>
      <c r="AT288" s="231" t="s">
        <v>143</v>
      </c>
      <c r="AU288" s="231" t="s">
        <v>86</v>
      </c>
      <c r="AY288" s="17" t="s">
        <v>140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84</v>
      </c>
      <c r="BK288" s="232">
        <f>ROUND(I288*H288,2)</f>
        <v>0</v>
      </c>
      <c r="BL288" s="17" t="s">
        <v>230</v>
      </c>
      <c r="BM288" s="231" t="s">
        <v>457</v>
      </c>
    </row>
    <row r="289" s="13" customFormat="1">
      <c r="A289" s="13"/>
      <c r="B289" s="233"/>
      <c r="C289" s="234"/>
      <c r="D289" s="235" t="s">
        <v>156</v>
      </c>
      <c r="E289" s="236" t="s">
        <v>1</v>
      </c>
      <c r="F289" s="237" t="s">
        <v>453</v>
      </c>
      <c r="G289" s="234"/>
      <c r="H289" s="238">
        <v>23.550000000000001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156</v>
      </c>
      <c r="AU289" s="244" t="s">
        <v>86</v>
      </c>
      <c r="AV289" s="13" t="s">
        <v>86</v>
      </c>
      <c r="AW289" s="13" t="s">
        <v>32</v>
      </c>
      <c r="AX289" s="13" t="s">
        <v>84</v>
      </c>
      <c r="AY289" s="244" t="s">
        <v>140</v>
      </c>
    </row>
    <row r="290" s="2" customFormat="1" ht="14.4" customHeight="1">
      <c r="A290" s="38"/>
      <c r="B290" s="39"/>
      <c r="C290" s="219" t="s">
        <v>458</v>
      </c>
      <c r="D290" s="219" t="s">
        <v>143</v>
      </c>
      <c r="E290" s="220" t="s">
        <v>459</v>
      </c>
      <c r="F290" s="221" t="s">
        <v>460</v>
      </c>
      <c r="G290" s="222" t="s">
        <v>154</v>
      </c>
      <c r="H290" s="223">
        <v>23.550000000000001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41</v>
      </c>
      <c r="O290" s="91"/>
      <c r="P290" s="229">
        <f>O290*H290</f>
        <v>0</v>
      </c>
      <c r="Q290" s="229">
        <v>0.0074999999999999997</v>
      </c>
      <c r="R290" s="229">
        <f>Q290*H290</f>
        <v>0.176625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230</v>
      </c>
      <c r="AT290" s="231" t="s">
        <v>143</v>
      </c>
      <c r="AU290" s="231" t="s">
        <v>86</v>
      </c>
      <c r="AY290" s="17" t="s">
        <v>140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84</v>
      </c>
      <c r="BK290" s="232">
        <f>ROUND(I290*H290,2)</f>
        <v>0</v>
      </c>
      <c r="BL290" s="17" t="s">
        <v>230</v>
      </c>
      <c r="BM290" s="231" t="s">
        <v>461</v>
      </c>
    </row>
    <row r="291" s="13" customFormat="1">
      <c r="A291" s="13"/>
      <c r="B291" s="233"/>
      <c r="C291" s="234"/>
      <c r="D291" s="235" t="s">
        <v>156</v>
      </c>
      <c r="E291" s="236" t="s">
        <v>1</v>
      </c>
      <c r="F291" s="237" t="s">
        <v>453</v>
      </c>
      <c r="G291" s="234"/>
      <c r="H291" s="238">
        <v>23.550000000000001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156</v>
      </c>
      <c r="AU291" s="244" t="s">
        <v>86</v>
      </c>
      <c r="AV291" s="13" t="s">
        <v>86</v>
      </c>
      <c r="AW291" s="13" t="s">
        <v>32</v>
      </c>
      <c r="AX291" s="13" t="s">
        <v>84</v>
      </c>
      <c r="AY291" s="244" t="s">
        <v>140</v>
      </c>
    </row>
    <row r="292" s="2" customFormat="1" ht="19.8" customHeight="1">
      <c r="A292" s="38"/>
      <c r="B292" s="39"/>
      <c r="C292" s="219" t="s">
        <v>462</v>
      </c>
      <c r="D292" s="219" t="s">
        <v>143</v>
      </c>
      <c r="E292" s="220" t="s">
        <v>463</v>
      </c>
      <c r="F292" s="221" t="s">
        <v>464</v>
      </c>
      <c r="G292" s="222" t="s">
        <v>173</v>
      </c>
      <c r="H292" s="223">
        <v>20.800000000000001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41</v>
      </c>
      <c r="O292" s="91"/>
      <c r="P292" s="229">
        <f>O292*H292</f>
        <v>0</v>
      </c>
      <c r="Q292" s="229">
        <v>0.00058</v>
      </c>
      <c r="R292" s="229">
        <f>Q292*H292</f>
        <v>0.012064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230</v>
      </c>
      <c r="AT292" s="231" t="s">
        <v>143</v>
      </c>
      <c r="AU292" s="231" t="s">
        <v>86</v>
      </c>
      <c r="AY292" s="17" t="s">
        <v>140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84</v>
      </c>
      <c r="BK292" s="232">
        <f>ROUND(I292*H292,2)</f>
        <v>0</v>
      </c>
      <c r="BL292" s="17" t="s">
        <v>230</v>
      </c>
      <c r="BM292" s="231" t="s">
        <v>465</v>
      </c>
    </row>
    <row r="293" s="13" customFormat="1">
      <c r="A293" s="13"/>
      <c r="B293" s="233"/>
      <c r="C293" s="234"/>
      <c r="D293" s="235" t="s">
        <v>156</v>
      </c>
      <c r="E293" s="236" t="s">
        <v>1</v>
      </c>
      <c r="F293" s="237" t="s">
        <v>466</v>
      </c>
      <c r="G293" s="234"/>
      <c r="H293" s="238">
        <v>20.800000000000001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156</v>
      </c>
      <c r="AU293" s="244" t="s">
        <v>86</v>
      </c>
      <c r="AV293" s="13" t="s">
        <v>86</v>
      </c>
      <c r="AW293" s="13" t="s">
        <v>32</v>
      </c>
      <c r="AX293" s="13" t="s">
        <v>84</v>
      </c>
      <c r="AY293" s="244" t="s">
        <v>140</v>
      </c>
    </row>
    <row r="294" s="2" customFormat="1" ht="14.4" customHeight="1">
      <c r="A294" s="38"/>
      <c r="B294" s="39"/>
      <c r="C294" s="219" t="s">
        <v>467</v>
      </c>
      <c r="D294" s="219" t="s">
        <v>143</v>
      </c>
      <c r="E294" s="220" t="s">
        <v>468</v>
      </c>
      <c r="F294" s="221" t="s">
        <v>469</v>
      </c>
      <c r="G294" s="222" t="s">
        <v>154</v>
      </c>
      <c r="H294" s="223">
        <v>80.890000000000001</v>
      </c>
      <c r="I294" s="224"/>
      <c r="J294" s="225">
        <f>ROUND(I294*H294,2)</f>
        <v>0</v>
      </c>
      <c r="K294" s="226"/>
      <c r="L294" s="44"/>
      <c r="M294" s="227" t="s">
        <v>1</v>
      </c>
      <c r="N294" s="228" t="s">
        <v>41</v>
      </c>
      <c r="O294" s="91"/>
      <c r="P294" s="229">
        <f>O294*H294</f>
        <v>0</v>
      </c>
      <c r="Q294" s="229">
        <v>0.0060000000000000001</v>
      </c>
      <c r="R294" s="229">
        <f>Q294*H294</f>
        <v>0.48533999999999999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230</v>
      </c>
      <c r="AT294" s="231" t="s">
        <v>143</v>
      </c>
      <c r="AU294" s="231" t="s">
        <v>86</v>
      </c>
      <c r="AY294" s="17" t="s">
        <v>140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84</v>
      </c>
      <c r="BK294" s="232">
        <f>ROUND(I294*H294,2)</f>
        <v>0</v>
      </c>
      <c r="BL294" s="17" t="s">
        <v>230</v>
      </c>
      <c r="BM294" s="231" t="s">
        <v>470</v>
      </c>
    </row>
    <row r="295" s="13" customFormat="1">
      <c r="A295" s="13"/>
      <c r="B295" s="233"/>
      <c r="C295" s="234"/>
      <c r="D295" s="235" t="s">
        <v>156</v>
      </c>
      <c r="E295" s="236" t="s">
        <v>1</v>
      </c>
      <c r="F295" s="237" t="s">
        <v>229</v>
      </c>
      <c r="G295" s="234"/>
      <c r="H295" s="238">
        <v>57.340000000000003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156</v>
      </c>
      <c r="AU295" s="244" t="s">
        <v>86</v>
      </c>
      <c r="AV295" s="13" t="s">
        <v>86</v>
      </c>
      <c r="AW295" s="13" t="s">
        <v>32</v>
      </c>
      <c r="AX295" s="13" t="s">
        <v>76</v>
      </c>
      <c r="AY295" s="244" t="s">
        <v>140</v>
      </c>
    </row>
    <row r="296" s="13" customFormat="1">
      <c r="A296" s="13"/>
      <c r="B296" s="233"/>
      <c r="C296" s="234"/>
      <c r="D296" s="235" t="s">
        <v>156</v>
      </c>
      <c r="E296" s="236" t="s">
        <v>1</v>
      </c>
      <c r="F296" s="237" t="s">
        <v>453</v>
      </c>
      <c r="G296" s="234"/>
      <c r="H296" s="238">
        <v>23.550000000000001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156</v>
      </c>
      <c r="AU296" s="244" t="s">
        <v>86</v>
      </c>
      <c r="AV296" s="13" t="s">
        <v>86</v>
      </c>
      <c r="AW296" s="13" t="s">
        <v>32</v>
      </c>
      <c r="AX296" s="13" t="s">
        <v>76</v>
      </c>
      <c r="AY296" s="244" t="s">
        <v>140</v>
      </c>
    </row>
    <row r="297" s="14" customFormat="1">
      <c r="A297" s="14"/>
      <c r="B297" s="245"/>
      <c r="C297" s="246"/>
      <c r="D297" s="235" t="s">
        <v>156</v>
      </c>
      <c r="E297" s="247" t="s">
        <v>1</v>
      </c>
      <c r="F297" s="248" t="s">
        <v>164</v>
      </c>
      <c r="G297" s="246"/>
      <c r="H297" s="249">
        <v>80.890000000000001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156</v>
      </c>
      <c r="AU297" s="255" t="s">
        <v>86</v>
      </c>
      <c r="AV297" s="14" t="s">
        <v>147</v>
      </c>
      <c r="AW297" s="14" t="s">
        <v>32</v>
      </c>
      <c r="AX297" s="14" t="s">
        <v>84</v>
      </c>
      <c r="AY297" s="255" t="s">
        <v>140</v>
      </c>
    </row>
    <row r="298" s="2" customFormat="1" ht="19.8" customHeight="1">
      <c r="A298" s="38"/>
      <c r="B298" s="39"/>
      <c r="C298" s="266" t="s">
        <v>471</v>
      </c>
      <c r="D298" s="266" t="s">
        <v>362</v>
      </c>
      <c r="E298" s="267" t="s">
        <v>472</v>
      </c>
      <c r="F298" s="268" t="s">
        <v>473</v>
      </c>
      <c r="G298" s="269" t="s">
        <v>154</v>
      </c>
      <c r="H298" s="270">
        <v>91.266999999999996</v>
      </c>
      <c r="I298" s="271"/>
      <c r="J298" s="272">
        <f>ROUND(I298*H298,2)</f>
        <v>0</v>
      </c>
      <c r="K298" s="273"/>
      <c r="L298" s="274"/>
      <c r="M298" s="275" t="s">
        <v>1</v>
      </c>
      <c r="N298" s="276" t="s">
        <v>41</v>
      </c>
      <c r="O298" s="91"/>
      <c r="P298" s="229">
        <f>O298*H298</f>
        <v>0</v>
      </c>
      <c r="Q298" s="229">
        <v>0.021999999999999999</v>
      </c>
      <c r="R298" s="229">
        <f>Q298*H298</f>
        <v>2.0078739999999997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315</v>
      </c>
      <c r="AT298" s="231" t="s">
        <v>362</v>
      </c>
      <c r="AU298" s="231" t="s">
        <v>86</v>
      </c>
      <c r="AY298" s="17" t="s">
        <v>140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230</v>
      </c>
      <c r="BM298" s="231" t="s">
        <v>474</v>
      </c>
    </row>
    <row r="299" s="13" customFormat="1">
      <c r="A299" s="13"/>
      <c r="B299" s="233"/>
      <c r="C299" s="234"/>
      <c r="D299" s="235" t="s">
        <v>156</v>
      </c>
      <c r="E299" s="236" t="s">
        <v>1</v>
      </c>
      <c r="F299" s="237" t="s">
        <v>475</v>
      </c>
      <c r="G299" s="234"/>
      <c r="H299" s="238">
        <v>82.969999999999999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156</v>
      </c>
      <c r="AU299" s="244" t="s">
        <v>86</v>
      </c>
      <c r="AV299" s="13" t="s">
        <v>86</v>
      </c>
      <c r="AW299" s="13" t="s">
        <v>32</v>
      </c>
      <c r="AX299" s="13" t="s">
        <v>84</v>
      </c>
      <c r="AY299" s="244" t="s">
        <v>140</v>
      </c>
    </row>
    <row r="300" s="13" customFormat="1">
      <c r="A300" s="13"/>
      <c r="B300" s="233"/>
      <c r="C300" s="234"/>
      <c r="D300" s="235" t="s">
        <v>156</v>
      </c>
      <c r="E300" s="234"/>
      <c r="F300" s="237" t="s">
        <v>476</v>
      </c>
      <c r="G300" s="234"/>
      <c r="H300" s="238">
        <v>91.266999999999996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156</v>
      </c>
      <c r="AU300" s="244" t="s">
        <v>86</v>
      </c>
      <c r="AV300" s="13" t="s">
        <v>86</v>
      </c>
      <c r="AW300" s="13" t="s">
        <v>4</v>
      </c>
      <c r="AX300" s="13" t="s">
        <v>84</v>
      </c>
      <c r="AY300" s="244" t="s">
        <v>140</v>
      </c>
    </row>
    <row r="301" s="2" customFormat="1" ht="14.4" customHeight="1">
      <c r="A301" s="38"/>
      <c r="B301" s="39"/>
      <c r="C301" s="219" t="s">
        <v>477</v>
      </c>
      <c r="D301" s="219" t="s">
        <v>143</v>
      </c>
      <c r="E301" s="220" t="s">
        <v>478</v>
      </c>
      <c r="F301" s="221" t="s">
        <v>479</v>
      </c>
      <c r="G301" s="222" t="s">
        <v>154</v>
      </c>
      <c r="H301" s="223">
        <v>57.340000000000003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41</v>
      </c>
      <c r="O301" s="91"/>
      <c r="P301" s="229">
        <f>O301*H301</f>
        <v>0</v>
      </c>
      <c r="Q301" s="229">
        <v>0.0015</v>
      </c>
      <c r="R301" s="229">
        <f>Q301*H301</f>
        <v>0.086010000000000003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230</v>
      </c>
      <c r="AT301" s="231" t="s">
        <v>143</v>
      </c>
      <c r="AU301" s="231" t="s">
        <v>86</v>
      </c>
      <c r="AY301" s="17" t="s">
        <v>140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230</v>
      </c>
      <c r="BM301" s="231" t="s">
        <v>480</v>
      </c>
    </row>
    <row r="302" s="13" customFormat="1">
      <c r="A302" s="13"/>
      <c r="B302" s="233"/>
      <c r="C302" s="234"/>
      <c r="D302" s="235" t="s">
        <v>156</v>
      </c>
      <c r="E302" s="236" t="s">
        <v>1</v>
      </c>
      <c r="F302" s="237" t="s">
        <v>229</v>
      </c>
      <c r="G302" s="234"/>
      <c r="H302" s="238">
        <v>57.340000000000003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156</v>
      </c>
      <c r="AU302" s="244" t="s">
        <v>86</v>
      </c>
      <c r="AV302" s="13" t="s">
        <v>86</v>
      </c>
      <c r="AW302" s="13" t="s">
        <v>32</v>
      </c>
      <c r="AX302" s="13" t="s">
        <v>84</v>
      </c>
      <c r="AY302" s="244" t="s">
        <v>140</v>
      </c>
    </row>
    <row r="303" s="2" customFormat="1" ht="14.4" customHeight="1">
      <c r="A303" s="38"/>
      <c r="B303" s="39"/>
      <c r="C303" s="219" t="s">
        <v>481</v>
      </c>
      <c r="D303" s="219" t="s">
        <v>143</v>
      </c>
      <c r="E303" s="220" t="s">
        <v>482</v>
      </c>
      <c r="F303" s="221" t="s">
        <v>483</v>
      </c>
      <c r="G303" s="222" t="s">
        <v>173</v>
      </c>
      <c r="H303" s="223">
        <v>20.800000000000001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41</v>
      </c>
      <c r="O303" s="91"/>
      <c r="P303" s="229">
        <f>O303*H303</f>
        <v>0</v>
      </c>
      <c r="Q303" s="229">
        <v>0.00025000000000000001</v>
      </c>
      <c r="R303" s="229">
        <f>Q303*H303</f>
        <v>0.0052000000000000006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230</v>
      </c>
      <c r="AT303" s="231" t="s">
        <v>143</v>
      </c>
      <c r="AU303" s="231" t="s">
        <v>86</v>
      </c>
      <c r="AY303" s="17" t="s">
        <v>140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84</v>
      </c>
      <c r="BK303" s="232">
        <f>ROUND(I303*H303,2)</f>
        <v>0</v>
      </c>
      <c r="BL303" s="17" t="s">
        <v>230</v>
      </c>
      <c r="BM303" s="231" t="s">
        <v>484</v>
      </c>
    </row>
    <row r="304" s="2" customFormat="1" ht="14.4" customHeight="1">
      <c r="A304" s="38"/>
      <c r="B304" s="39"/>
      <c r="C304" s="219" t="s">
        <v>485</v>
      </c>
      <c r="D304" s="219" t="s">
        <v>143</v>
      </c>
      <c r="E304" s="220" t="s">
        <v>486</v>
      </c>
      <c r="F304" s="221" t="s">
        <v>487</v>
      </c>
      <c r="G304" s="222" t="s">
        <v>386</v>
      </c>
      <c r="H304" s="277"/>
      <c r="I304" s="224"/>
      <c r="J304" s="225">
        <f>ROUND(I304*H304,2)</f>
        <v>0</v>
      </c>
      <c r="K304" s="226"/>
      <c r="L304" s="44"/>
      <c r="M304" s="227" t="s">
        <v>1</v>
      </c>
      <c r="N304" s="228" t="s">
        <v>41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230</v>
      </c>
      <c r="AT304" s="231" t="s">
        <v>143</v>
      </c>
      <c r="AU304" s="231" t="s">
        <v>86</v>
      </c>
      <c r="AY304" s="17" t="s">
        <v>140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84</v>
      </c>
      <c r="BK304" s="232">
        <f>ROUND(I304*H304,2)</f>
        <v>0</v>
      </c>
      <c r="BL304" s="17" t="s">
        <v>230</v>
      </c>
      <c r="BM304" s="231" t="s">
        <v>488</v>
      </c>
    </row>
    <row r="305" s="12" customFormat="1" ht="22.8" customHeight="1">
      <c r="A305" s="12"/>
      <c r="B305" s="203"/>
      <c r="C305" s="204"/>
      <c r="D305" s="205" t="s">
        <v>75</v>
      </c>
      <c r="E305" s="217" t="s">
        <v>489</v>
      </c>
      <c r="F305" s="217" t="s">
        <v>490</v>
      </c>
      <c r="G305" s="204"/>
      <c r="H305" s="204"/>
      <c r="I305" s="207"/>
      <c r="J305" s="218">
        <f>BK305</f>
        <v>0</v>
      </c>
      <c r="K305" s="204"/>
      <c r="L305" s="209"/>
      <c r="M305" s="210"/>
      <c r="N305" s="211"/>
      <c r="O305" s="211"/>
      <c r="P305" s="212">
        <f>SUM(P306:P343)</f>
        <v>0</v>
      </c>
      <c r="Q305" s="211"/>
      <c r="R305" s="212">
        <f>SUM(R306:R343)</f>
        <v>1.4713836599999999</v>
      </c>
      <c r="S305" s="211"/>
      <c r="T305" s="213">
        <f>SUM(T306:T343)</f>
        <v>0.23295000000000002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4" t="s">
        <v>86</v>
      </c>
      <c r="AT305" s="215" t="s">
        <v>75</v>
      </c>
      <c r="AU305" s="215" t="s">
        <v>84</v>
      </c>
      <c r="AY305" s="214" t="s">
        <v>140</v>
      </c>
      <c r="BK305" s="216">
        <f>SUM(BK306:BK343)</f>
        <v>0</v>
      </c>
    </row>
    <row r="306" s="2" customFormat="1" ht="14.4" customHeight="1">
      <c r="A306" s="38"/>
      <c r="B306" s="39"/>
      <c r="C306" s="219" t="s">
        <v>491</v>
      </c>
      <c r="D306" s="219" t="s">
        <v>143</v>
      </c>
      <c r="E306" s="220" t="s">
        <v>492</v>
      </c>
      <c r="F306" s="221" t="s">
        <v>493</v>
      </c>
      <c r="G306" s="222" t="s">
        <v>154</v>
      </c>
      <c r="H306" s="223">
        <v>131.06999999999999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41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230</v>
      </c>
      <c r="AT306" s="231" t="s">
        <v>143</v>
      </c>
      <c r="AU306" s="231" t="s">
        <v>86</v>
      </c>
      <c r="AY306" s="17" t="s">
        <v>140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84</v>
      </c>
      <c r="BK306" s="232">
        <f>ROUND(I306*H306,2)</f>
        <v>0</v>
      </c>
      <c r="BL306" s="17" t="s">
        <v>230</v>
      </c>
      <c r="BM306" s="231" t="s">
        <v>494</v>
      </c>
    </row>
    <row r="307" s="13" customFormat="1">
      <c r="A307" s="13"/>
      <c r="B307" s="233"/>
      <c r="C307" s="234"/>
      <c r="D307" s="235" t="s">
        <v>156</v>
      </c>
      <c r="E307" s="236" t="s">
        <v>1</v>
      </c>
      <c r="F307" s="237" t="s">
        <v>495</v>
      </c>
      <c r="G307" s="234"/>
      <c r="H307" s="238">
        <v>35.32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156</v>
      </c>
      <c r="AU307" s="244" t="s">
        <v>86</v>
      </c>
      <c r="AV307" s="13" t="s">
        <v>86</v>
      </c>
      <c r="AW307" s="13" t="s">
        <v>32</v>
      </c>
      <c r="AX307" s="13" t="s">
        <v>76</v>
      </c>
      <c r="AY307" s="244" t="s">
        <v>140</v>
      </c>
    </row>
    <row r="308" s="13" customFormat="1">
      <c r="A308" s="13"/>
      <c r="B308" s="233"/>
      <c r="C308" s="234"/>
      <c r="D308" s="235" t="s">
        <v>156</v>
      </c>
      <c r="E308" s="236" t="s">
        <v>1</v>
      </c>
      <c r="F308" s="237" t="s">
        <v>496</v>
      </c>
      <c r="G308" s="234"/>
      <c r="H308" s="238">
        <v>95.75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156</v>
      </c>
      <c r="AU308" s="244" t="s">
        <v>86</v>
      </c>
      <c r="AV308" s="13" t="s">
        <v>86</v>
      </c>
      <c r="AW308" s="13" t="s">
        <v>32</v>
      </c>
      <c r="AX308" s="13" t="s">
        <v>76</v>
      </c>
      <c r="AY308" s="244" t="s">
        <v>140</v>
      </c>
    </row>
    <row r="309" s="14" customFormat="1">
      <c r="A309" s="14"/>
      <c r="B309" s="245"/>
      <c r="C309" s="246"/>
      <c r="D309" s="235" t="s">
        <v>156</v>
      </c>
      <c r="E309" s="247" t="s">
        <v>1</v>
      </c>
      <c r="F309" s="248" t="s">
        <v>164</v>
      </c>
      <c r="G309" s="246"/>
      <c r="H309" s="249">
        <v>131.06999999999999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156</v>
      </c>
      <c r="AU309" s="255" t="s">
        <v>86</v>
      </c>
      <c r="AV309" s="14" t="s">
        <v>147</v>
      </c>
      <c r="AW309" s="14" t="s">
        <v>32</v>
      </c>
      <c r="AX309" s="14" t="s">
        <v>84</v>
      </c>
      <c r="AY309" s="255" t="s">
        <v>140</v>
      </c>
    </row>
    <row r="310" s="2" customFormat="1" ht="14.4" customHeight="1">
      <c r="A310" s="38"/>
      <c r="B310" s="39"/>
      <c r="C310" s="219" t="s">
        <v>497</v>
      </c>
      <c r="D310" s="219" t="s">
        <v>143</v>
      </c>
      <c r="E310" s="220" t="s">
        <v>498</v>
      </c>
      <c r="F310" s="221" t="s">
        <v>499</v>
      </c>
      <c r="G310" s="222" t="s">
        <v>154</v>
      </c>
      <c r="H310" s="223">
        <v>131.06999999999999</v>
      </c>
      <c r="I310" s="224"/>
      <c r="J310" s="225">
        <f>ROUND(I310*H310,2)</f>
        <v>0</v>
      </c>
      <c r="K310" s="226"/>
      <c r="L310" s="44"/>
      <c r="M310" s="227" t="s">
        <v>1</v>
      </c>
      <c r="N310" s="228" t="s">
        <v>41</v>
      </c>
      <c r="O310" s="91"/>
      <c r="P310" s="229">
        <f>O310*H310</f>
        <v>0</v>
      </c>
      <c r="Q310" s="229">
        <v>0.00020000000000000001</v>
      </c>
      <c r="R310" s="229">
        <f>Q310*H310</f>
        <v>0.026214000000000001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230</v>
      </c>
      <c r="AT310" s="231" t="s">
        <v>143</v>
      </c>
      <c r="AU310" s="231" t="s">
        <v>86</v>
      </c>
      <c r="AY310" s="17" t="s">
        <v>140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230</v>
      </c>
      <c r="BM310" s="231" t="s">
        <v>500</v>
      </c>
    </row>
    <row r="311" s="13" customFormat="1">
      <c r="A311" s="13"/>
      <c r="B311" s="233"/>
      <c r="C311" s="234"/>
      <c r="D311" s="235" t="s">
        <v>156</v>
      </c>
      <c r="E311" s="236" t="s">
        <v>1</v>
      </c>
      <c r="F311" s="237" t="s">
        <v>495</v>
      </c>
      <c r="G311" s="234"/>
      <c r="H311" s="238">
        <v>35.32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156</v>
      </c>
      <c r="AU311" s="244" t="s">
        <v>86</v>
      </c>
      <c r="AV311" s="13" t="s">
        <v>86</v>
      </c>
      <c r="AW311" s="13" t="s">
        <v>32</v>
      </c>
      <c r="AX311" s="13" t="s">
        <v>76</v>
      </c>
      <c r="AY311" s="244" t="s">
        <v>140</v>
      </c>
    </row>
    <row r="312" s="13" customFormat="1">
      <c r="A312" s="13"/>
      <c r="B312" s="233"/>
      <c r="C312" s="234"/>
      <c r="D312" s="235" t="s">
        <v>156</v>
      </c>
      <c r="E312" s="236" t="s">
        <v>1</v>
      </c>
      <c r="F312" s="237" t="s">
        <v>496</v>
      </c>
      <c r="G312" s="234"/>
      <c r="H312" s="238">
        <v>95.75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156</v>
      </c>
      <c r="AU312" s="244" t="s">
        <v>86</v>
      </c>
      <c r="AV312" s="13" t="s">
        <v>86</v>
      </c>
      <c r="AW312" s="13" t="s">
        <v>32</v>
      </c>
      <c r="AX312" s="13" t="s">
        <v>76</v>
      </c>
      <c r="AY312" s="244" t="s">
        <v>140</v>
      </c>
    </row>
    <row r="313" s="14" customFormat="1">
      <c r="A313" s="14"/>
      <c r="B313" s="245"/>
      <c r="C313" s="246"/>
      <c r="D313" s="235" t="s">
        <v>156</v>
      </c>
      <c r="E313" s="247" t="s">
        <v>1</v>
      </c>
      <c r="F313" s="248" t="s">
        <v>164</v>
      </c>
      <c r="G313" s="246"/>
      <c r="H313" s="249">
        <v>131.06999999999999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156</v>
      </c>
      <c r="AU313" s="255" t="s">
        <v>86</v>
      </c>
      <c r="AV313" s="14" t="s">
        <v>147</v>
      </c>
      <c r="AW313" s="14" t="s">
        <v>32</v>
      </c>
      <c r="AX313" s="14" t="s">
        <v>84</v>
      </c>
      <c r="AY313" s="255" t="s">
        <v>140</v>
      </c>
    </row>
    <row r="314" s="2" customFormat="1" ht="14.4" customHeight="1">
      <c r="A314" s="38"/>
      <c r="B314" s="39"/>
      <c r="C314" s="219" t="s">
        <v>501</v>
      </c>
      <c r="D314" s="219" t="s">
        <v>143</v>
      </c>
      <c r="E314" s="220" t="s">
        <v>502</v>
      </c>
      <c r="F314" s="221" t="s">
        <v>503</v>
      </c>
      <c r="G314" s="222" t="s">
        <v>154</v>
      </c>
      <c r="H314" s="223">
        <v>35.32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41</v>
      </c>
      <c r="O314" s="91"/>
      <c r="P314" s="229">
        <f>O314*H314</f>
        <v>0</v>
      </c>
      <c r="Q314" s="229">
        <v>0.0044999999999999997</v>
      </c>
      <c r="R314" s="229">
        <f>Q314*H314</f>
        <v>0.15894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230</v>
      </c>
      <c r="AT314" s="231" t="s">
        <v>143</v>
      </c>
      <c r="AU314" s="231" t="s">
        <v>86</v>
      </c>
      <c r="AY314" s="17" t="s">
        <v>140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230</v>
      </c>
      <c r="BM314" s="231" t="s">
        <v>504</v>
      </c>
    </row>
    <row r="315" s="13" customFormat="1">
      <c r="A315" s="13"/>
      <c r="B315" s="233"/>
      <c r="C315" s="234"/>
      <c r="D315" s="235" t="s">
        <v>156</v>
      </c>
      <c r="E315" s="236" t="s">
        <v>1</v>
      </c>
      <c r="F315" s="237" t="s">
        <v>495</v>
      </c>
      <c r="G315" s="234"/>
      <c r="H315" s="238">
        <v>35.32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156</v>
      </c>
      <c r="AU315" s="244" t="s">
        <v>86</v>
      </c>
      <c r="AV315" s="13" t="s">
        <v>86</v>
      </c>
      <c r="AW315" s="13" t="s">
        <v>32</v>
      </c>
      <c r="AX315" s="13" t="s">
        <v>84</v>
      </c>
      <c r="AY315" s="244" t="s">
        <v>140</v>
      </c>
    </row>
    <row r="316" s="2" customFormat="1" ht="19.8" customHeight="1">
      <c r="A316" s="38"/>
      <c r="B316" s="39"/>
      <c r="C316" s="219" t="s">
        <v>505</v>
      </c>
      <c r="D316" s="219" t="s">
        <v>143</v>
      </c>
      <c r="E316" s="220" t="s">
        <v>506</v>
      </c>
      <c r="F316" s="221" t="s">
        <v>507</v>
      </c>
      <c r="G316" s="222" t="s">
        <v>154</v>
      </c>
      <c r="H316" s="223">
        <v>95.75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0.0074999999999999997</v>
      </c>
      <c r="R316" s="229">
        <f>Q316*H316</f>
        <v>0.71812500000000001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230</v>
      </c>
      <c r="AT316" s="231" t="s">
        <v>143</v>
      </c>
      <c r="AU316" s="231" t="s">
        <v>86</v>
      </c>
      <c r="AY316" s="17" t="s">
        <v>140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230</v>
      </c>
      <c r="BM316" s="231" t="s">
        <v>508</v>
      </c>
    </row>
    <row r="317" s="13" customFormat="1">
      <c r="A317" s="13"/>
      <c r="B317" s="233"/>
      <c r="C317" s="234"/>
      <c r="D317" s="235" t="s">
        <v>156</v>
      </c>
      <c r="E317" s="236" t="s">
        <v>1</v>
      </c>
      <c r="F317" s="237" t="s">
        <v>496</v>
      </c>
      <c r="G317" s="234"/>
      <c r="H317" s="238">
        <v>95.75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156</v>
      </c>
      <c r="AU317" s="244" t="s">
        <v>86</v>
      </c>
      <c r="AV317" s="13" t="s">
        <v>86</v>
      </c>
      <c r="AW317" s="13" t="s">
        <v>32</v>
      </c>
      <c r="AX317" s="13" t="s">
        <v>84</v>
      </c>
      <c r="AY317" s="244" t="s">
        <v>140</v>
      </c>
    </row>
    <row r="318" s="2" customFormat="1" ht="14.4" customHeight="1">
      <c r="A318" s="38"/>
      <c r="B318" s="39"/>
      <c r="C318" s="219" t="s">
        <v>509</v>
      </c>
      <c r="D318" s="219" t="s">
        <v>143</v>
      </c>
      <c r="E318" s="220" t="s">
        <v>510</v>
      </c>
      <c r="F318" s="221" t="s">
        <v>511</v>
      </c>
      <c r="G318" s="222" t="s">
        <v>154</v>
      </c>
      <c r="H318" s="223">
        <v>93.180000000000007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41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0.0025000000000000001</v>
      </c>
      <c r="T318" s="230">
        <f>S318*H318</f>
        <v>0.23295000000000002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230</v>
      </c>
      <c r="AT318" s="231" t="s">
        <v>143</v>
      </c>
      <c r="AU318" s="231" t="s">
        <v>86</v>
      </c>
      <c r="AY318" s="17" t="s">
        <v>140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84</v>
      </c>
      <c r="BK318" s="232">
        <f>ROUND(I318*H318,2)</f>
        <v>0</v>
      </c>
      <c r="BL318" s="17" t="s">
        <v>230</v>
      </c>
      <c r="BM318" s="231" t="s">
        <v>512</v>
      </c>
    </row>
    <row r="319" s="13" customFormat="1">
      <c r="A319" s="13"/>
      <c r="B319" s="233"/>
      <c r="C319" s="234"/>
      <c r="D319" s="235" t="s">
        <v>156</v>
      </c>
      <c r="E319" s="236" t="s">
        <v>1</v>
      </c>
      <c r="F319" s="237" t="s">
        <v>394</v>
      </c>
      <c r="G319" s="234"/>
      <c r="H319" s="238">
        <v>9.1199999999999992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156</v>
      </c>
      <c r="AU319" s="244" t="s">
        <v>86</v>
      </c>
      <c r="AV319" s="13" t="s">
        <v>86</v>
      </c>
      <c r="AW319" s="13" t="s">
        <v>32</v>
      </c>
      <c r="AX319" s="13" t="s">
        <v>76</v>
      </c>
      <c r="AY319" s="244" t="s">
        <v>140</v>
      </c>
    </row>
    <row r="320" s="13" customFormat="1">
      <c r="A320" s="13"/>
      <c r="B320" s="233"/>
      <c r="C320" s="234"/>
      <c r="D320" s="235" t="s">
        <v>156</v>
      </c>
      <c r="E320" s="236" t="s">
        <v>1</v>
      </c>
      <c r="F320" s="237" t="s">
        <v>513</v>
      </c>
      <c r="G320" s="234"/>
      <c r="H320" s="238">
        <v>35.32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156</v>
      </c>
      <c r="AU320" s="244" t="s">
        <v>86</v>
      </c>
      <c r="AV320" s="13" t="s">
        <v>86</v>
      </c>
      <c r="AW320" s="13" t="s">
        <v>32</v>
      </c>
      <c r="AX320" s="13" t="s">
        <v>76</v>
      </c>
      <c r="AY320" s="244" t="s">
        <v>140</v>
      </c>
    </row>
    <row r="321" s="13" customFormat="1">
      <c r="A321" s="13"/>
      <c r="B321" s="233"/>
      <c r="C321" s="234"/>
      <c r="D321" s="235" t="s">
        <v>156</v>
      </c>
      <c r="E321" s="236" t="s">
        <v>1</v>
      </c>
      <c r="F321" s="237" t="s">
        <v>514</v>
      </c>
      <c r="G321" s="234"/>
      <c r="H321" s="238">
        <v>48.740000000000002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156</v>
      </c>
      <c r="AU321" s="244" t="s">
        <v>86</v>
      </c>
      <c r="AV321" s="13" t="s">
        <v>86</v>
      </c>
      <c r="AW321" s="13" t="s">
        <v>32</v>
      </c>
      <c r="AX321" s="13" t="s">
        <v>76</v>
      </c>
      <c r="AY321" s="244" t="s">
        <v>140</v>
      </c>
    </row>
    <row r="322" s="14" customFormat="1">
      <c r="A322" s="14"/>
      <c r="B322" s="245"/>
      <c r="C322" s="246"/>
      <c r="D322" s="235" t="s">
        <v>156</v>
      </c>
      <c r="E322" s="247" t="s">
        <v>1</v>
      </c>
      <c r="F322" s="248" t="s">
        <v>164</v>
      </c>
      <c r="G322" s="246"/>
      <c r="H322" s="249">
        <v>93.180000000000007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156</v>
      </c>
      <c r="AU322" s="255" t="s">
        <v>86</v>
      </c>
      <c r="AV322" s="14" t="s">
        <v>147</v>
      </c>
      <c r="AW322" s="14" t="s">
        <v>32</v>
      </c>
      <c r="AX322" s="14" t="s">
        <v>84</v>
      </c>
      <c r="AY322" s="255" t="s">
        <v>140</v>
      </c>
    </row>
    <row r="323" s="2" customFormat="1" ht="14.4" customHeight="1">
      <c r="A323" s="38"/>
      <c r="B323" s="39"/>
      <c r="C323" s="219" t="s">
        <v>515</v>
      </c>
      <c r="D323" s="219" t="s">
        <v>143</v>
      </c>
      <c r="E323" s="220" t="s">
        <v>516</v>
      </c>
      <c r="F323" s="221" t="s">
        <v>517</v>
      </c>
      <c r="G323" s="222" t="s">
        <v>154</v>
      </c>
      <c r="H323" s="223">
        <v>35.32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41</v>
      </c>
      <c r="O323" s="91"/>
      <c r="P323" s="229">
        <f>O323*H323</f>
        <v>0</v>
      </c>
      <c r="Q323" s="229">
        <v>0.00050000000000000001</v>
      </c>
      <c r="R323" s="229">
        <f>Q323*H323</f>
        <v>0.017660000000000002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230</v>
      </c>
      <c r="AT323" s="231" t="s">
        <v>143</v>
      </c>
      <c r="AU323" s="231" t="s">
        <v>86</v>
      </c>
      <c r="AY323" s="17" t="s">
        <v>140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230</v>
      </c>
      <c r="BM323" s="231" t="s">
        <v>518</v>
      </c>
    </row>
    <row r="324" s="13" customFormat="1">
      <c r="A324" s="13"/>
      <c r="B324" s="233"/>
      <c r="C324" s="234"/>
      <c r="D324" s="235" t="s">
        <v>156</v>
      </c>
      <c r="E324" s="236" t="s">
        <v>1</v>
      </c>
      <c r="F324" s="237" t="s">
        <v>495</v>
      </c>
      <c r="G324" s="234"/>
      <c r="H324" s="238">
        <v>35.32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156</v>
      </c>
      <c r="AU324" s="244" t="s">
        <v>86</v>
      </c>
      <c r="AV324" s="13" t="s">
        <v>86</v>
      </c>
      <c r="AW324" s="13" t="s">
        <v>32</v>
      </c>
      <c r="AX324" s="13" t="s">
        <v>84</v>
      </c>
      <c r="AY324" s="244" t="s">
        <v>140</v>
      </c>
    </row>
    <row r="325" s="2" customFormat="1" ht="14.4" customHeight="1">
      <c r="A325" s="38"/>
      <c r="B325" s="39"/>
      <c r="C325" s="266" t="s">
        <v>519</v>
      </c>
      <c r="D325" s="266" t="s">
        <v>362</v>
      </c>
      <c r="E325" s="267" t="s">
        <v>520</v>
      </c>
      <c r="F325" s="268" t="s">
        <v>521</v>
      </c>
      <c r="G325" s="269" t="s">
        <v>154</v>
      </c>
      <c r="H325" s="270">
        <v>38.851999999999997</v>
      </c>
      <c r="I325" s="271"/>
      <c r="J325" s="272">
        <f>ROUND(I325*H325,2)</f>
        <v>0</v>
      </c>
      <c r="K325" s="273"/>
      <c r="L325" s="274"/>
      <c r="M325" s="275" t="s">
        <v>1</v>
      </c>
      <c r="N325" s="276" t="s">
        <v>41</v>
      </c>
      <c r="O325" s="91"/>
      <c r="P325" s="229">
        <f>O325*H325</f>
        <v>0</v>
      </c>
      <c r="Q325" s="229">
        <v>0.00115</v>
      </c>
      <c r="R325" s="229">
        <f>Q325*H325</f>
        <v>0.044679799999999999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315</v>
      </c>
      <c r="AT325" s="231" t="s">
        <v>362</v>
      </c>
      <c r="AU325" s="231" t="s">
        <v>86</v>
      </c>
      <c r="AY325" s="17" t="s">
        <v>140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230</v>
      </c>
      <c r="BM325" s="231" t="s">
        <v>522</v>
      </c>
    </row>
    <row r="326" s="13" customFormat="1">
      <c r="A326" s="13"/>
      <c r="B326" s="233"/>
      <c r="C326" s="234"/>
      <c r="D326" s="235" t="s">
        <v>156</v>
      </c>
      <c r="E326" s="236" t="s">
        <v>1</v>
      </c>
      <c r="F326" s="237" t="s">
        <v>523</v>
      </c>
      <c r="G326" s="234"/>
      <c r="H326" s="238">
        <v>35.32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156</v>
      </c>
      <c r="AU326" s="244" t="s">
        <v>86</v>
      </c>
      <c r="AV326" s="13" t="s">
        <v>86</v>
      </c>
      <c r="AW326" s="13" t="s">
        <v>32</v>
      </c>
      <c r="AX326" s="13" t="s">
        <v>84</v>
      </c>
      <c r="AY326" s="244" t="s">
        <v>140</v>
      </c>
    </row>
    <row r="327" s="13" customFormat="1">
      <c r="A327" s="13"/>
      <c r="B327" s="233"/>
      <c r="C327" s="234"/>
      <c r="D327" s="235" t="s">
        <v>156</v>
      </c>
      <c r="E327" s="234"/>
      <c r="F327" s="237" t="s">
        <v>524</v>
      </c>
      <c r="G327" s="234"/>
      <c r="H327" s="238">
        <v>38.851999999999997</v>
      </c>
      <c r="I327" s="239"/>
      <c r="J327" s="234"/>
      <c r="K327" s="234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156</v>
      </c>
      <c r="AU327" s="244" t="s">
        <v>86</v>
      </c>
      <c r="AV327" s="13" t="s">
        <v>86</v>
      </c>
      <c r="AW327" s="13" t="s">
        <v>4</v>
      </c>
      <c r="AX327" s="13" t="s">
        <v>84</v>
      </c>
      <c r="AY327" s="244" t="s">
        <v>140</v>
      </c>
    </row>
    <row r="328" s="2" customFormat="1" ht="14.4" customHeight="1">
      <c r="A328" s="38"/>
      <c r="B328" s="39"/>
      <c r="C328" s="219" t="s">
        <v>525</v>
      </c>
      <c r="D328" s="219" t="s">
        <v>143</v>
      </c>
      <c r="E328" s="220" t="s">
        <v>526</v>
      </c>
      <c r="F328" s="221" t="s">
        <v>527</v>
      </c>
      <c r="G328" s="222" t="s">
        <v>154</v>
      </c>
      <c r="H328" s="223">
        <v>107.67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41</v>
      </c>
      <c r="O328" s="91"/>
      <c r="P328" s="229">
        <f>O328*H328</f>
        <v>0</v>
      </c>
      <c r="Q328" s="229">
        <v>0.00029999999999999997</v>
      </c>
      <c r="R328" s="229">
        <f>Q328*H328</f>
        <v>0.032300999999999996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230</v>
      </c>
      <c r="AT328" s="231" t="s">
        <v>143</v>
      </c>
      <c r="AU328" s="231" t="s">
        <v>86</v>
      </c>
      <c r="AY328" s="17" t="s">
        <v>140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84</v>
      </c>
      <c r="BK328" s="232">
        <f>ROUND(I328*H328,2)</f>
        <v>0</v>
      </c>
      <c r="BL328" s="17" t="s">
        <v>230</v>
      </c>
      <c r="BM328" s="231" t="s">
        <v>528</v>
      </c>
    </row>
    <row r="329" s="13" customFormat="1">
      <c r="A329" s="13"/>
      <c r="B329" s="233"/>
      <c r="C329" s="234"/>
      <c r="D329" s="235" t="s">
        <v>156</v>
      </c>
      <c r="E329" s="236" t="s">
        <v>1</v>
      </c>
      <c r="F329" s="237" t="s">
        <v>234</v>
      </c>
      <c r="G329" s="234"/>
      <c r="H329" s="238">
        <v>11.92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156</v>
      </c>
      <c r="AU329" s="244" t="s">
        <v>86</v>
      </c>
      <c r="AV329" s="13" t="s">
        <v>86</v>
      </c>
      <c r="AW329" s="13" t="s">
        <v>32</v>
      </c>
      <c r="AX329" s="13" t="s">
        <v>76</v>
      </c>
      <c r="AY329" s="244" t="s">
        <v>140</v>
      </c>
    </row>
    <row r="330" s="13" customFormat="1">
      <c r="A330" s="13"/>
      <c r="B330" s="233"/>
      <c r="C330" s="234"/>
      <c r="D330" s="235" t="s">
        <v>156</v>
      </c>
      <c r="E330" s="236" t="s">
        <v>1</v>
      </c>
      <c r="F330" s="237" t="s">
        <v>496</v>
      </c>
      <c r="G330" s="234"/>
      <c r="H330" s="238">
        <v>95.75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156</v>
      </c>
      <c r="AU330" s="244" t="s">
        <v>86</v>
      </c>
      <c r="AV330" s="13" t="s">
        <v>86</v>
      </c>
      <c r="AW330" s="13" t="s">
        <v>32</v>
      </c>
      <c r="AX330" s="13" t="s">
        <v>76</v>
      </c>
      <c r="AY330" s="244" t="s">
        <v>140</v>
      </c>
    </row>
    <row r="331" s="14" customFormat="1">
      <c r="A331" s="14"/>
      <c r="B331" s="245"/>
      <c r="C331" s="246"/>
      <c r="D331" s="235" t="s">
        <v>156</v>
      </c>
      <c r="E331" s="247" t="s">
        <v>1</v>
      </c>
      <c r="F331" s="248" t="s">
        <v>164</v>
      </c>
      <c r="G331" s="246"/>
      <c r="H331" s="249">
        <v>107.67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156</v>
      </c>
      <c r="AU331" s="255" t="s">
        <v>86</v>
      </c>
      <c r="AV331" s="14" t="s">
        <v>147</v>
      </c>
      <c r="AW331" s="14" t="s">
        <v>32</v>
      </c>
      <c r="AX331" s="14" t="s">
        <v>84</v>
      </c>
      <c r="AY331" s="255" t="s">
        <v>140</v>
      </c>
    </row>
    <row r="332" s="2" customFormat="1" ht="14.4" customHeight="1">
      <c r="A332" s="38"/>
      <c r="B332" s="39"/>
      <c r="C332" s="266" t="s">
        <v>529</v>
      </c>
      <c r="D332" s="266" t="s">
        <v>362</v>
      </c>
      <c r="E332" s="267" t="s">
        <v>530</v>
      </c>
      <c r="F332" s="268" t="s">
        <v>531</v>
      </c>
      <c r="G332" s="269" t="s">
        <v>154</v>
      </c>
      <c r="H332" s="270">
        <v>118.437</v>
      </c>
      <c r="I332" s="271"/>
      <c r="J332" s="272">
        <f>ROUND(I332*H332,2)</f>
        <v>0</v>
      </c>
      <c r="K332" s="273"/>
      <c r="L332" s="274"/>
      <c r="M332" s="275" t="s">
        <v>1</v>
      </c>
      <c r="N332" s="276" t="s">
        <v>41</v>
      </c>
      <c r="O332" s="91"/>
      <c r="P332" s="229">
        <f>O332*H332</f>
        <v>0</v>
      </c>
      <c r="Q332" s="229">
        <v>0.0036800000000000001</v>
      </c>
      <c r="R332" s="229">
        <f>Q332*H332</f>
        <v>0.43584815999999998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315</v>
      </c>
      <c r="AT332" s="231" t="s">
        <v>362</v>
      </c>
      <c r="AU332" s="231" t="s">
        <v>86</v>
      </c>
      <c r="AY332" s="17" t="s">
        <v>140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84</v>
      </c>
      <c r="BK332" s="232">
        <f>ROUND(I332*H332,2)</f>
        <v>0</v>
      </c>
      <c r="BL332" s="17" t="s">
        <v>230</v>
      </c>
      <c r="BM332" s="231" t="s">
        <v>532</v>
      </c>
    </row>
    <row r="333" s="13" customFormat="1">
      <c r="A333" s="13"/>
      <c r="B333" s="233"/>
      <c r="C333" s="234"/>
      <c r="D333" s="235" t="s">
        <v>156</v>
      </c>
      <c r="E333" s="236" t="s">
        <v>1</v>
      </c>
      <c r="F333" s="237" t="s">
        <v>533</v>
      </c>
      <c r="G333" s="234"/>
      <c r="H333" s="238">
        <v>107.67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156</v>
      </c>
      <c r="AU333" s="244" t="s">
        <v>86</v>
      </c>
      <c r="AV333" s="13" t="s">
        <v>86</v>
      </c>
      <c r="AW333" s="13" t="s">
        <v>32</v>
      </c>
      <c r="AX333" s="13" t="s">
        <v>84</v>
      </c>
      <c r="AY333" s="244" t="s">
        <v>140</v>
      </c>
    </row>
    <row r="334" s="13" customFormat="1">
      <c r="A334" s="13"/>
      <c r="B334" s="233"/>
      <c r="C334" s="234"/>
      <c r="D334" s="235" t="s">
        <v>156</v>
      </c>
      <c r="E334" s="234"/>
      <c r="F334" s="237" t="s">
        <v>534</v>
      </c>
      <c r="G334" s="234"/>
      <c r="H334" s="238">
        <v>118.437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156</v>
      </c>
      <c r="AU334" s="244" t="s">
        <v>86</v>
      </c>
      <c r="AV334" s="13" t="s">
        <v>86</v>
      </c>
      <c r="AW334" s="13" t="s">
        <v>4</v>
      </c>
      <c r="AX334" s="13" t="s">
        <v>84</v>
      </c>
      <c r="AY334" s="244" t="s">
        <v>140</v>
      </c>
    </row>
    <row r="335" s="2" customFormat="1" ht="14.4" customHeight="1">
      <c r="A335" s="38"/>
      <c r="B335" s="39"/>
      <c r="C335" s="219" t="s">
        <v>535</v>
      </c>
      <c r="D335" s="219" t="s">
        <v>143</v>
      </c>
      <c r="E335" s="220" t="s">
        <v>536</v>
      </c>
      <c r="F335" s="221" t="s">
        <v>537</v>
      </c>
      <c r="G335" s="222" t="s">
        <v>173</v>
      </c>
      <c r="H335" s="223">
        <v>31.5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41</v>
      </c>
      <c r="O335" s="91"/>
      <c r="P335" s="229">
        <f>O335*H335</f>
        <v>0</v>
      </c>
      <c r="Q335" s="229">
        <v>1.0000000000000001E-05</v>
      </c>
      <c r="R335" s="229">
        <f>Q335*H335</f>
        <v>0.00031500000000000001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230</v>
      </c>
      <c r="AT335" s="231" t="s">
        <v>143</v>
      </c>
      <c r="AU335" s="231" t="s">
        <v>86</v>
      </c>
      <c r="AY335" s="17" t="s">
        <v>140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84</v>
      </c>
      <c r="BK335" s="232">
        <f>ROUND(I335*H335,2)</f>
        <v>0</v>
      </c>
      <c r="BL335" s="17" t="s">
        <v>230</v>
      </c>
      <c r="BM335" s="231" t="s">
        <v>538</v>
      </c>
    </row>
    <row r="336" s="13" customFormat="1">
      <c r="A336" s="13"/>
      <c r="B336" s="233"/>
      <c r="C336" s="234"/>
      <c r="D336" s="235" t="s">
        <v>156</v>
      </c>
      <c r="E336" s="236" t="s">
        <v>1</v>
      </c>
      <c r="F336" s="237" t="s">
        <v>539</v>
      </c>
      <c r="G336" s="234"/>
      <c r="H336" s="238">
        <v>31.5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156</v>
      </c>
      <c r="AU336" s="244" t="s">
        <v>86</v>
      </c>
      <c r="AV336" s="13" t="s">
        <v>86</v>
      </c>
      <c r="AW336" s="13" t="s">
        <v>32</v>
      </c>
      <c r="AX336" s="13" t="s">
        <v>84</v>
      </c>
      <c r="AY336" s="244" t="s">
        <v>140</v>
      </c>
    </row>
    <row r="337" s="2" customFormat="1" ht="14.4" customHeight="1">
      <c r="A337" s="38"/>
      <c r="B337" s="39"/>
      <c r="C337" s="266" t="s">
        <v>540</v>
      </c>
      <c r="D337" s="266" t="s">
        <v>362</v>
      </c>
      <c r="E337" s="267" t="s">
        <v>541</v>
      </c>
      <c r="F337" s="268" t="s">
        <v>542</v>
      </c>
      <c r="G337" s="269" t="s">
        <v>173</v>
      </c>
      <c r="H337" s="270">
        <v>32.130000000000003</v>
      </c>
      <c r="I337" s="271"/>
      <c r="J337" s="272">
        <f>ROUND(I337*H337,2)</f>
        <v>0</v>
      </c>
      <c r="K337" s="273"/>
      <c r="L337" s="274"/>
      <c r="M337" s="275" t="s">
        <v>1</v>
      </c>
      <c r="N337" s="276" t="s">
        <v>41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315</v>
      </c>
      <c r="AT337" s="231" t="s">
        <v>362</v>
      </c>
      <c r="AU337" s="231" t="s">
        <v>86</v>
      </c>
      <c r="AY337" s="17" t="s">
        <v>140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84</v>
      </c>
      <c r="BK337" s="232">
        <f>ROUND(I337*H337,2)</f>
        <v>0</v>
      </c>
      <c r="BL337" s="17" t="s">
        <v>230</v>
      </c>
      <c r="BM337" s="231" t="s">
        <v>543</v>
      </c>
    </row>
    <row r="338" s="13" customFormat="1">
      <c r="A338" s="13"/>
      <c r="B338" s="233"/>
      <c r="C338" s="234"/>
      <c r="D338" s="235" t="s">
        <v>156</v>
      </c>
      <c r="E338" s="234"/>
      <c r="F338" s="237" t="s">
        <v>544</v>
      </c>
      <c r="G338" s="234"/>
      <c r="H338" s="238">
        <v>32.130000000000003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156</v>
      </c>
      <c r="AU338" s="244" t="s">
        <v>86</v>
      </c>
      <c r="AV338" s="13" t="s">
        <v>86</v>
      </c>
      <c r="AW338" s="13" t="s">
        <v>4</v>
      </c>
      <c r="AX338" s="13" t="s">
        <v>84</v>
      </c>
      <c r="AY338" s="244" t="s">
        <v>140</v>
      </c>
    </row>
    <row r="339" s="2" customFormat="1" ht="14.4" customHeight="1">
      <c r="A339" s="38"/>
      <c r="B339" s="39"/>
      <c r="C339" s="219" t="s">
        <v>545</v>
      </c>
      <c r="D339" s="219" t="s">
        <v>143</v>
      </c>
      <c r="E339" s="220" t="s">
        <v>546</v>
      </c>
      <c r="F339" s="221" t="s">
        <v>547</v>
      </c>
      <c r="G339" s="222" t="s">
        <v>173</v>
      </c>
      <c r="H339" s="223">
        <v>118.04000000000001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41</v>
      </c>
      <c r="O339" s="91"/>
      <c r="P339" s="229">
        <f>O339*H339</f>
        <v>0</v>
      </c>
      <c r="Q339" s="229">
        <v>1.0000000000000001E-05</v>
      </c>
      <c r="R339" s="229">
        <f>Q339*H339</f>
        <v>0.0011804000000000001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230</v>
      </c>
      <c r="AT339" s="231" t="s">
        <v>143</v>
      </c>
      <c r="AU339" s="231" t="s">
        <v>86</v>
      </c>
      <c r="AY339" s="17" t="s">
        <v>140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84</v>
      </c>
      <c r="BK339" s="232">
        <f>ROUND(I339*H339,2)</f>
        <v>0</v>
      </c>
      <c r="BL339" s="17" t="s">
        <v>230</v>
      </c>
      <c r="BM339" s="231" t="s">
        <v>548</v>
      </c>
    </row>
    <row r="340" s="13" customFormat="1">
      <c r="A340" s="13"/>
      <c r="B340" s="233"/>
      <c r="C340" s="234"/>
      <c r="D340" s="235" t="s">
        <v>156</v>
      </c>
      <c r="E340" s="236" t="s">
        <v>1</v>
      </c>
      <c r="F340" s="237" t="s">
        <v>549</v>
      </c>
      <c r="G340" s="234"/>
      <c r="H340" s="238">
        <v>118.04000000000001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156</v>
      </c>
      <c r="AU340" s="244" t="s">
        <v>86</v>
      </c>
      <c r="AV340" s="13" t="s">
        <v>86</v>
      </c>
      <c r="AW340" s="13" t="s">
        <v>32</v>
      </c>
      <c r="AX340" s="13" t="s">
        <v>84</v>
      </c>
      <c r="AY340" s="244" t="s">
        <v>140</v>
      </c>
    </row>
    <row r="341" s="2" customFormat="1" ht="14.4" customHeight="1">
      <c r="A341" s="38"/>
      <c r="B341" s="39"/>
      <c r="C341" s="266" t="s">
        <v>550</v>
      </c>
      <c r="D341" s="266" t="s">
        <v>362</v>
      </c>
      <c r="E341" s="267" t="s">
        <v>551</v>
      </c>
      <c r="F341" s="268" t="s">
        <v>552</v>
      </c>
      <c r="G341" s="269" t="s">
        <v>173</v>
      </c>
      <c r="H341" s="270">
        <v>120.401</v>
      </c>
      <c r="I341" s="271"/>
      <c r="J341" s="272">
        <f>ROUND(I341*H341,2)</f>
        <v>0</v>
      </c>
      <c r="K341" s="273"/>
      <c r="L341" s="274"/>
      <c r="M341" s="275" t="s">
        <v>1</v>
      </c>
      <c r="N341" s="276" t="s">
        <v>41</v>
      </c>
      <c r="O341" s="91"/>
      <c r="P341" s="229">
        <f>O341*H341</f>
        <v>0</v>
      </c>
      <c r="Q341" s="229">
        <v>0.00029999999999999997</v>
      </c>
      <c r="R341" s="229">
        <f>Q341*H341</f>
        <v>0.036120299999999994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315</v>
      </c>
      <c r="AT341" s="231" t="s">
        <v>362</v>
      </c>
      <c r="AU341" s="231" t="s">
        <v>86</v>
      </c>
      <c r="AY341" s="17" t="s">
        <v>140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84</v>
      </c>
      <c r="BK341" s="232">
        <f>ROUND(I341*H341,2)</f>
        <v>0</v>
      </c>
      <c r="BL341" s="17" t="s">
        <v>230</v>
      </c>
      <c r="BM341" s="231" t="s">
        <v>553</v>
      </c>
    </row>
    <row r="342" s="13" customFormat="1">
      <c r="A342" s="13"/>
      <c r="B342" s="233"/>
      <c r="C342" s="234"/>
      <c r="D342" s="235" t="s">
        <v>156</v>
      </c>
      <c r="E342" s="234"/>
      <c r="F342" s="237" t="s">
        <v>554</v>
      </c>
      <c r="G342" s="234"/>
      <c r="H342" s="238">
        <v>120.401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156</v>
      </c>
      <c r="AU342" s="244" t="s">
        <v>86</v>
      </c>
      <c r="AV342" s="13" t="s">
        <v>86</v>
      </c>
      <c r="AW342" s="13" t="s">
        <v>4</v>
      </c>
      <c r="AX342" s="13" t="s">
        <v>84</v>
      </c>
      <c r="AY342" s="244" t="s">
        <v>140</v>
      </c>
    </row>
    <row r="343" s="2" customFormat="1" ht="14.4" customHeight="1">
      <c r="A343" s="38"/>
      <c r="B343" s="39"/>
      <c r="C343" s="219" t="s">
        <v>555</v>
      </c>
      <c r="D343" s="219" t="s">
        <v>143</v>
      </c>
      <c r="E343" s="220" t="s">
        <v>556</v>
      </c>
      <c r="F343" s="221" t="s">
        <v>557</v>
      </c>
      <c r="G343" s="222" t="s">
        <v>386</v>
      </c>
      <c r="H343" s="277"/>
      <c r="I343" s="224"/>
      <c r="J343" s="225">
        <f>ROUND(I343*H343,2)</f>
        <v>0</v>
      </c>
      <c r="K343" s="226"/>
      <c r="L343" s="44"/>
      <c r="M343" s="227" t="s">
        <v>1</v>
      </c>
      <c r="N343" s="228" t="s">
        <v>41</v>
      </c>
      <c r="O343" s="91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230</v>
      </c>
      <c r="AT343" s="231" t="s">
        <v>143</v>
      </c>
      <c r="AU343" s="231" t="s">
        <v>86</v>
      </c>
      <c r="AY343" s="17" t="s">
        <v>140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84</v>
      </c>
      <c r="BK343" s="232">
        <f>ROUND(I343*H343,2)</f>
        <v>0</v>
      </c>
      <c r="BL343" s="17" t="s">
        <v>230</v>
      </c>
      <c r="BM343" s="231" t="s">
        <v>558</v>
      </c>
    </row>
    <row r="344" s="12" customFormat="1" ht="22.8" customHeight="1">
      <c r="A344" s="12"/>
      <c r="B344" s="203"/>
      <c r="C344" s="204"/>
      <c r="D344" s="205" t="s">
        <v>75</v>
      </c>
      <c r="E344" s="217" t="s">
        <v>559</v>
      </c>
      <c r="F344" s="217" t="s">
        <v>560</v>
      </c>
      <c r="G344" s="204"/>
      <c r="H344" s="204"/>
      <c r="I344" s="207"/>
      <c r="J344" s="218">
        <f>BK344</f>
        <v>0</v>
      </c>
      <c r="K344" s="204"/>
      <c r="L344" s="209"/>
      <c r="M344" s="210"/>
      <c r="N344" s="211"/>
      <c r="O344" s="211"/>
      <c r="P344" s="212">
        <f>SUM(P345:P364)</f>
        <v>0</v>
      </c>
      <c r="Q344" s="211"/>
      <c r="R344" s="212">
        <f>SUM(R345:R364)</f>
        <v>6.9411313800000007</v>
      </c>
      <c r="S344" s="211"/>
      <c r="T344" s="213">
        <f>SUM(T345:T364)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4" t="s">
        <v>86</v>
      </c>
      <c r="AT344" s="215" t="s">
        <v>75</v>
      </c>
      <c r="AU344" s="215" t="s">
        <v>84</v>
      </c>
      <c r="AY344" s="214" t="s">
        <v>140</v>
      </c>
      <c r="BK344" s="216">
        <f>SUM(BK345:BK364)</f>
        <v>0</v>
      </c>
    </row>
    <row r="345" s="2" customFormat="1" ht="14.4" customHeight="1">
      <c r="A345" s="38"/>
      <c r="B345" s="39"/>
      <c r="C345" s="219" t="s">
        <v>561</v>
      </c>
      <c r="D345" s="219" t="s">
        <v>143</v>
      </c>
      <c r="E345" s="220" t="s">
        <v>562</v>
      </c>
      <c r="F345" s="221" t="s">
        <v>563</v>
      </c>
      <c r="G345" s="222" t="s">
        <v>154</v>
      </c>
      <c r="H345" s="223">
        <v>269.51600000000002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41</v>
      </c>
      <c r="O345" s="91"/>
      <c r="P345" s="229">
        <f>O345*H345</f>
        <v>0</v>
      </c>
      <c r="Q345" s="229">
        <v>0.00029999999999999997</v>
      </c>
      <c r="R345" s="229">
        <f>Q345*H345</f>
        <v>0.080854800000000004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230</v>
      </c>
      <c r="AT345" s="231" t="s">
        <v>143</v>
      </c>
      <c r="AU345" s="231" t="s">
        <v>86</v>
      </c>
      <c r="AY345" s="17" t="s">
        <v>140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84</v>
      </c>
      <c r="BK345" s="232">
        <f>ROUND(I345*H345,2)</f>
        <v>0</v>
      </c>
      <c r="BL345" s="17" t="s">
        <v>230</v>
      </c>
      <c r="BM345" s="231" t="s">
        <v>564</v>
      </c>
    </row>
    <row r="346" s="2" customFormat="1" ht="14.4" customHeight="1">
      <c r="A346" s="38"/>
      <c r="B346" s="39"/>
      <c r="C346" s="219" t="s">
        <v>565</v>
      </c>
      <c r="D346" s="219" t="s">
        <v>143</v>
      </c>
      <c r="E346" s="220" t="s">
        <v>566</v>
      </c>
      <c r="F346" s="221" t="s">
        <v>567</v>
      </c>
      <c r="G346" s="222" t="s">
        <v>154</v>
      </c>
      <c r="H346" s="223">
        <v>67.379000000000005</v>
      </c>
      <c r="I346" s="224"/>
      <c r="J346" s="225">
        <f>ROUND(I346*H346,2)</f>
        <v>0</v>
      </c>
      <c r="K346" s="226"/>
      <c r="L346" s="44"/>
      <c r="M346" s="227" t="s">
        <v>1</v>
      </c>
      <c r="N346" s="228" t="s">
        <v>41</v>
      </c>
      <c r="O346" s="91"/>
      <c r="P346" s="229">
        <f>O346*H346</f>
        <v>0</v>
      </c>
      <c r="Q346" s="229">
        <v>0.0015</v>
      </c>
      <c r="R346" s="229">
        <f>Q346*H346</f>
        <v>0.10106850000000001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230</v>
      </c>
      <c r="AT346" s="231" t="s">
        <v>143</v>
      </c>
      <c r="AU346" s="231" t="s">
        <v>86</v>
      </c>
      <c r="AY346" s="17" t="s">
        <v>140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84</v>
      </c>
      <c r="BK346" s="232">
        <f>ROUND(I346*H346,2)</f>
        <v>0</v>
      </c>
      <c r="BL346" s="17" t="s">
        <v>230</v>
      </c>
      <c r="BM346" s="231" t="s">
        <v>568</v>
      </c>
    </row>
    <row r="347" s="13" customFormat="1">
      <c r="A347" s="13"/>
      <c r="B347" s="233"/>
      <c r="C347" s="234"/>
      <c r="D347" s="235" t="s">
        <v>156</v>
      </c>
      <c r="E347" s="236" t="s">
        <v>1</v>
      </c>
      <c r="F347" s="237" t="s">
        <v>569</v>
      </c>
      <c r="G347" s="234"/>
      <c r="H347" s="238">
        <v>67.379000000000005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156</v>
      </c>
      <c r="AU347" s="244" t="s">
        <v>86</v>
      </c>
      <c r="AV347" s="13" t="s">
        <v>86</v>
      </c>
      <c r="AW347" s="13" t="s">
        <v>32</v>
      </c>
      <c r="AX347" s="13" t="s">
        <v>84</v>
      </c>
      <c r="AY347" s="244" t="s">
        <v>140</v>
      </c>
    </row>
    <row r="348" s="2" customFormat="1" ht="19.8" customHeight="1">
      <c r="A348" s="38"/>
      <c r="B348" s="39"/>
      <c r="C348" s="219" t="s">
        <v>570</v>
      </c>
      <c r="D348" s="219" t="s">
        <v>143</v>
      </c>
      <c r="E348" s="220" t="s">
        <v>571</v>
      </c>
      <c r="F348" s="221" t="s">
        <v>572</v>
      </c>
      <c r="G348" s="222" t="s">
        <v>154</v>
      </c>
      <c r="H348" s="223">
        <v>269.51600000000002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41</v>
      </c>
      <c r="O348" s="91"/>
      <c r="P348" s="229">
        <f>O348*H348</f>
        <v>0</v>
      </c>
      <c r="Q348" s="229">
        <v>0.0053</v>
      </c>
      <c r="R348" s="229">
        <f>Q348*H348</f>
        <v>1.4284348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230</v>
      </c>
      <c r="AT348" s="231" t="s">
        <v>143</v>
      </c>
      <c r="AU348" s="231" t="s">
        <v>86</v>
      </c>
      <c r="AY348" s="17" t="s">
        <v>140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84</v>
      </c>
      <c r="BK348" s="232">
        <f>ROUND(I348*H348,2)</f>
        <v>0</v>
      </c>
      <c r="BL348" s="17" t="s">
        <v>230</v>
      </c>
      <c r="BM348" s="231" t="s">
        <v>573</v>
      </c>
    </row>
    <row r="349" s="15" customFormat="1">
      <c r="A349" s="15"/>
      <c r="B349" s="256"/>
      <c r="C349" s="257"/>
      <c r="D349" s="235" t="s">
        <v>156</v>
      </c>
      <c r="E349" s="258" t="s">
        <v>1</v>
      </c>
      <c r="F349" s="259" t="s">
        <v>574</v>
      </c>
      <c r="G349" s="257"/>
      <c r="H349" s="258" t="s">
        <v>1</v>
      </c>
      <c r="I349" s="260"/>
      <c r="J349" s="257"/>
      <c r="K349" s="257"/>
      <c r="L349" s="261"/>
      <c r="M349" s="262"/>
      <c r="N349" s="263"/>
      <c r="O349" s="263"/>
      <c r="P349" s="263"/>
      <c r="Q349" s="263"/>
      <c r="R349" s="263"/>
      <c r="S349" s="263"/>
      <c r="T349" s="26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5" t="s">
        <v>156</v>
      </c>
      <c r="AU349" s="265" t="s">
        <v>86</v>
      </c>
      <c r="AV349" s="15" t="s">
        <v>84</v>
      </c>
      <c r="AW349" s="15" t="s">
        <v>32</v>
      </c>
      <c r="AX349" s="15" t="s">
        <v>76</v>
      </c>
      <c r="AY349" s="265" t="s">
        <v>140</v>
      </c>
    </row>
    <row r="350" s="13" customFormat="1">
      <c r="A350" s="13"/>
      <c r="B350" s="233"/>
      <c r="C350" s="234"/>
      <c r="D350" s="235" t="s">
        <v>156</v>
      </c>
      <c r="E350" s="236" t="s">
        <v>1</v>
      </c>
      <c r="F350" s="237" t="s">
        <v>575</v>
      </c>
      <c r="G350" s="234"/>
      <c r="H350" s="238">
        <v>274.88</v>
      </c>
      <c r="I350" s="239"/>
      <c r="J350" s="234"/>
      <c r="K350" s="234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156</v>
      </c>
      <c r="AU350" s="244" t="s">
        <v>86</v>
      </c>
      <c r="AV350" s="13" t="s">
        <v>86</v>
      </c>
      <c r="AW350" s="13" t="s">
        <v>32</v>
      </c>
      <c r="AX350" s="13" t="s">
        <v>76</v>
      </c>
      <c r="AY350" s="244" t="s">
        <v>140</v>
      </c>
    </row>
    <row r="351" s="13" customFormat="1">
      <c r="A351" s="13"/>
      <c r="B351" s="233"/>
      <c r="C351" s="234"/>
      <c r="D351" s="235" t="s">
        <v>156</v>
      </c>
      <c r="E351" s="236" t="s">
        <v>1</v>
      </c>
      <c r="F351" s="237" t="s">
        <v>576</v>
      </c>
      <c r="G351" s="234"/>
      <c r="H351" s="238">
        <v>1.04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156</v>
      </c>
      <c r="AU351" s="244" t="s">
        <v>86</v>
      </c>
      <c r="AV351" s="13" t="s">
        <v>86</v>
      </c>
      <c r="AW351" s="13" t="s">
        <v>32</v>
      </c>
      <c r="AX351" s="13" t="s">
        <v>76</v>
      </c>
      <c r="AY351" s="244" t="s">
        <v>140</v>
      </c>
    </row>
    <row r="352" s="13" customFormat="1">
      <c r="A352" s="13"/>
      <c r="B352" s="233"/>
      <c r="C352" s="234"/>
      <c r="D352" s="235" t="s">
        <v>156</v>
      </c>
      <c r="E352" s="236" t="s">
        <v>1</v>
      </c>
      <c r="F352" s="237" t="s">
        <v>577</v>
      </c>
      <c r="G352" s="234"/>
      <c r="H352" s="238">
        <v>21.995999999999999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156</v>
      </c>
      <c r="AU352" s="244" t="s">
        <v>86</v>
      </c>
      <c r="AV352" s="13" t="s">
        <v>86</v>
      </c>
      <c r="AW352" s="13" t="s">
        <v>32</v>
      </c>
      <c r="AX352" s="13" t="s">
        <v>76</v>
      </c>
      <c r="AY352" s="244" t="s">
        <v>140</v>
      </c>
    </row>
    <row r="353" s="13" customFormat="1">
      <c r="A353" s="13"/>
      <c r="B353" s="233"/>
      <c r="C353" s="234"/>
      <c r="D353" s="235" t="s">
        <v>156</v>
      </c>
      <c r="E353" s="236" t="s">
        <v>1</v>
      </c>
      <c r="F353" s="237" t="s">
        <v>578</v>
      </c>
      <c r="G353" s="234"/>
      <c r="H353" s="238">
        <v>-14.4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156</v>
      </c>
      <c r="AU353" s="244" t="s">
        <v>86</v>
      </c>
      <c r="AV353" s="13" t="s">
        <v>86</v>
      </c>
      <c r="AW353" s="13" t="s">
        <v>32</v>
      </c>
      <c r="AX353" s="13" t="s">
        <v>76</v>
      </c>
      <c r="AY353" s="244" t="s">
        <v>140</v>
      </c>
    </row>
    <row r="354" s="13" customFormat="1">
      <c r="A354" s="13"/>
      <c r="B354" s="233"/>
      <c r="C354" s="234"/>
      <c r="D354" s="235" t="s">
        <v>156</v>
      </c>
      <c r="E354" s="236" t="s">
        <v>1</v>
      </c>
      <c r="F354" s="237" t="s">
        <v>579</v>
      </c>
      <c r="G354" s="234"/>
      <c r="H354" s="238">
        <v>-14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156</v>
      </c>
      <c r="AU354" s="244" t="s">
        <v>86</v>
      </c>
      <c r="AV354" s="13" t="s">
        <v>86</v>
      </c>
      <c r="AW354" s="13" t="s">
        <v>32</v>
      </c>
      <c r="AX354" s="13" t="s">
        <v>76</v>
      </c>
      <c r="AY354" s="244" t="s">
        <v>140</v>
      </c>
    </row>
    <row r="355" s="14" customFormat="1">
      <c r="A355" s="14"/>
      <c r="B355" s="245"/>
      <c r="C355" s="246"/>
      <c r="D355" s="235" t="s">
        <v>156</v>
      </c>
      <c r="E355" s="247" t="s">
        <v>1</v>
      </c>
      <c r="F355" s="248" t="s">
        <v>164</v>
      </c>
      <c r="G355" s="246"/>
      <c r="H355" s="249">
        <v>269.51600000000002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156</v>
      </c>
      <c r="AU355" s="255" t="s">
        <v>86</v>
      </c>
      <c r="AV355" s="14" t="s">
        <v>147</v>
      </c>
      <c r="AW355" s="14" t="s">
        <v>32</v>
      </c>
      <c r="AX355" s="14" t="s">
        <v>84</v>
      </c>
      <c r="AY355" s="255" t="s">
        <v>140</v>
      </c>
    </row>
    <row r="356" s="2" customFormat="1" ht="14.4" customHeight="1">
      <c r="A356" s="38"/>
      <c r="B356" s="39"/>
      <c r="C356" s="266" t="s">
        <v>580</v>
      </c>
      <c r="D356" s="266" t="s">
        <v>362</v>
      </c>
      <c r="E356" s="267" t="s">
        <v>581</v>
      </c>
      <c r="F356" s="268" t="s">
        <v>582</v>
      </c>
      <c r="G356" s="269" t="s">
        <v>154</v>
      </c>
      <c r="H356" s="270">
        <v>296.46800000000002</v>
      </c>
      <c r="I356" s="271"/>
      <c r="J356" s="272">
        <f>ROUND(I356*H356,2)</f>
        <v>0</v>
      </c>
      <c r="K356" s="273"/>
      <c r="L356" s="274"/>
      <c r="M356" s="275" t="s">
        <v>1</v>
      </c>
      <c r="N356" s="276" t="s">
        <v>41</v>
      </c>
      <c r="O356" s="91"/>
      <c r="P356" s="229">
        <f>O356*H356</f>
        <v>0</v>
      </c>
      <c r="Q356" s="229">
        <v>0.01771</v>
      </c>
      <c r="R356" s="229">
        <f>Q356*H356</f>
        <v>5.2504482800000005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315</v>
      </c>
      <c r="AT356" s="231" t="s">
        <v>362</v>
      </c>
      <c r="AU356" s="231" t="s">
        <v>86</v>
      </c>
      <c r="AY356" s="17" t="s">
        <v>140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84</v>
      </c>
      <c r="BK356" s="232">
        <f>ROUND(I356*H356,2)</f>
        <v>0</v>
      </c>
      <c r="BL356" s="17" t="s">
        <v>230</v>
      </c>
      <c r="BM356" s="231" t="s">
        <v>583</v>
      </c>
    </row>
    <row r="357" s="13" customFormat="1">
      <c r="A357" s="13"/>
      <c r="B357" s="233"/>
      <c r="C357" s="234"/>
      <c r="D357" s="235" t="s">
        <v>156</v>
      </c>
      <c r="E357" s="234"/>
      <c r="F357" s="237" t="s">
        <v>584</v>
      </c>
      <c r="G357" s="234"/>
      <c r="H357" s="238">
        <v>296.46800000000002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156</v>
      </c>
      <c r="AU357" s="244" t="s">
        <v>86</v>
      </c>
      <c r="AV357" s="13" t="s">
        <v>86</v>
      </c>
      <c r="AW357" s="13" t="s">
        <v>4</v>
      </c>
      <c r="AX357" s="13" t="s">
        <v>84</v>
      </c>
      <c r="AY357" s="244" t="s">
        <v>140</v>
      </c>
    </row>
    <row r="358" s="2" customFormat="1" ht="14.4" customHeight="1">
      <c r="A358" s="38"/>
      <c r="B358" s="39"/>
      <c r="C358" s="219" t="s">
        <v>585</v>
      </c>
      <c r="D358" s="219" t="s">
        <v>143</v>
      </c>
      <c r="E358" s="220" t="s">
        <v>586</v>
      </c>
      <c r="F358" s="221" t="s">
        <v>587</v>
      </c>
      <c r="G358" s="222" t="s">
        <v>173</v>
      </c>
      <c r="H358" s="223">
        <v>135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41</v>
      </c>
      <c r="O358" s="91"/>
      <c r="P358" s="229">
        <f>O358*H358</f>
        <v>0</v>
      </c>
      <c r="Q358" s="229">
        <v>0.00018000000000000001</v>
      </c>
      <c r="R358" s="229">
        <f>Q358*H358</f>
        <v>0.024300000000000002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230</v>
      </c>
      <c r="AT358" s="231" t="s">
        <v>143</v>
      </c>
      <c r="AU358" s="231" t="s">
        <v>86</v>
      </c>
      <c r="AY358" s="17" t="s">
        <v>140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84</v>
      </c>
      <c r="BK358" s="232">
        <f>ROUND(I358*H358,2)</f>
        <v>0</v>
      </c>
      <c r="BL358" s="17" t="s">
        <v>230</v>
      </c>
      <c r="BM358" s="231" t="s">
        <v>588</v>
      </c>
    </row>
    <row r="359" s="13" customFormat="1">
      <c r="A359" s="13"/>
      <c r="B359" s="233"/>
      <c r="C359" s="234"/>
      <c r="D359" s="235" t="s">
        <v>156</v>
      </c>
      <c r="E359" s="236" t="s">
        <v>1</v>
      </c>
      <c r="F359" s="237" t="s">
        <v>589</v>
      </c>
      <c r="G359" s="234"/>
      <c r="H359" s="238">
        <v>135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156</v>
      </c>
      <c r="AU359" s="244" t="s">
        <v>86</v>
      </c>
      <c r="AV359" s="13" t="s">
        <v>86</v>
      </c>
      <c r="AW359" s="13" t="s">
        <v>32</v>
      </c>
      <c r="AX359" s="13" t="s">
        <v>84</v>
      </c>
      <c r="AY359" s="244" t="s">
        <v>140</v>
      </c>
    </row>
    <row r="360" s="2" customFormat="1" ht="14.4" customHeight="1">
      <c r="A360" s="38"/>
      <c r="B360" s="39"/>
      <c r="C360" s="266" t="s">
        <v>590</v>
      </c>
      <c r="D360" s="266" t="s">
        <v>362</v>
      </c>
      <c r="E360" s="267" t="s">
        <v>591</v>
      </c>
      <c r="F360" s="268" t="s">
        <v>592</v>
      </c>
      <c r="G360" s="269" t="s">
        <v>173</v>
      </c>
      <c r="H360" s="270">
        <v>141.75</v>
      </c>
      <c r="I360" s="271"/>
      <c r="J360" s="272">
        <f>ROUND(I360*H360,2)</f>
        <v>0</v>
      </c>
      <c r="K360" s="273"/>
      <c r="L360" s="274"/>
      <c r="M360" s="275" t="s">
        <v>1</v>
      </c>
      <c r="N360" s="276" t="s">
        <v>41</v>
      </c>
      <c r="O360" s="91"/>
      <c r="P360" s="229">
        <f>O360*H360</f>
        <v>0</v>
      </c>
      <c r="Q360" s="229">
        <v>0.00029999999999999997</v>
      </c>
      <c r="R360" s="229">
        <f>Q360*H360</f>
        <v>0.042524999999999993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315</v>
      </c>
      <c r="AT360" s="231" t="s">
        <v>362</v>
      </c>
      <c r="AU360" s="231" t="s">
        <v>86</v>
      </c>
      <c r="AY360" s="17" t="s">
        <v>140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84</v>
      </c>
      <c r="BK360" s="232">
        <f>ROUND(I360*H360,2)</f>
        <v>0</v>
      </c>
      <c r="BL360" s="17" t="s">
        <v>230</v>
      </c>
      <c r="BM360" s="231" t="s">
        <v>593</v>
      </c>
    </row>
    <row r="361" s="13" customFormat="1">
      <c r="A361" s="13"/>
      <c r="B361" s="233"/>
      <c r="C361" s="234"/>
      <c r="D361" s="235" t="s">
        <v>156</v>
      </c>
      <c r="E361" s="234"/>
      <c r="F361" s="237" t="s">
        <v>594</v>
      </c>
      <c r="G361" s="234"/>
      <c r="H361" s="238">
        <v>141.75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156</v>
      </c>
      <c r="AU361" s="244" t="s">
        <v>86</v>
      </c>
      <c r="AV361" s="13" t="s">
        <v>86</v>
      </c>
      <c r="AW361" s="13" t="s">
        <v>4</v>
      </c>
      <c r="AX361" s="13" t="s">
        <v>84</v>
      </c>
      <c r="AY361" s="244" t="s">
        <v>140</v>
      </c>
    </row>
    <row r="362" s="2" customFormat="1" ht="14.4" customHeight="1">
      <c r="A362" s="38"/>
      <c r="B362" s="39"/>
      <c r="C362" s="219" t="s">
        <v>595</v>
      </c>
      <c r="D362" s="219" t="s">
        <v>143</v>
      </c>
      <c r="E362" s="220" t="s">
        <v>596</v>
      </c>
      <c r="F362" s="221" t="s">
        <v>597</v>
      </c>
      <c r="G362" s="222" t="s">
        <v>173</v>
      </c>
      <c r="H362" s="223">
        <v>150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41</v>
      </c>
      <c r="O362" s="91"/>
      <c r="P362" s="229">
        <f>O362*H362</f>
        <v>0</v>
      </c>
      <c r="Q362" s="229">
        <v>9.0000000000000006E-05</v>
      </c>
      <c r="R362" s="229">
        <f>Q362*H362</f>
        <v>0.013500000000000002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230</v>
      </c>
      <c r="AT362" s="231" t="s">
        <v>143</v>
      </c>
      <c r="AU362" s="231" t="s">
        <v>86</v>
      </c>
      <c r="AY362" s="17" t="s">
        <v>140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84</v>
      </c>
      <c r="BK362" s="232">
        <f>ROUND(I362*H362,2)</f>
        <v>0</v>
      </c>
      <c r="BL362" s="17" t="s">
        <v>230</v>
      </c>
      <c r="BM362" s="231" t="s">
        <v>598</v>
      </c>
    </row>
    <row r="363" s="13" customFormat="1">
      <c r="A363" s="13"/>
      <c r="B363" s="233"/>
      <c r="C363" s="234"/>
      <c r="D363" s="235" t="s">
        <v>156</v>
      </c>
      <c r="E363" s="236" t="s">
        <v>1</v>
      </c>
      <c r="F363" s="237" t="s">
        <v>599</v>
      </c>
      <c r="G363" s="234"/>
      <c r="H363" s="238">
        <v>150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156</v>
      </c>
      <c r="AU363" s="244" t="s">
        <v>86</v>
      </c>
      <c r="AV363" s="13" t="s">
        <v>86</v>
      </c>
      <c r="AW363" s="13" t="s">
        <v>32</v>
      </c>
      <c r="AX363" s="13" t="s">
        <v>84</v>
      </c>
      <c r="AY363" s="244" t="s">
        <v>140</v>
      </c>
    </row>
    <row r="364" s="2" customFormat="1" ht="14.4" customHeight="1">
      <c r="A364" s="38"/>
      <c r="B364" s="39"/>
      <c r="C364" s="219" t="s">
        <v>600</v>
      </c>
      <c r="D364" s="219" t="s">
        <v>143</v>
      </c>
      <c r="E364" s="220" t="s">
        <v>601</v>
      </c>
      <c r="F364" s="221" t="s">
        <v>602</v>
      </c>
      <c r="G364" s="222" t="s">
        <v>386</v>
      </c>
      <c r="H364" s="277"/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41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230</v>
      </c>
      <c r="AT364" s="231" t="s">
        <v>143</v>
      </c>
      <c r="AU364" s="231" t="s">
        <v>86</v>
      </c>
      <c r="AY364" s="17" t="s">
        <v>140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84</v>
      </c>
      <c r="BK364" s="232">
        <f>ROUND(I364*H364,2)</f>
        <v>0</v>
      </c>
      <c r="BL364" s="17" t="s">
        <v>230</v>
      </c>
      <c r="BM364" s="231" t="s">
        <v>603</v>
      </c>
    </row>
    <row r="365" s="12" customFormat="1" ht="22.8" customHeight="1">
      <c r="A365" s="12"/>
      <c r="B365" s="203"/>
      <c r="C365" s="204"/>
      <c r="D365" s="205" t="s">
        <v>75</v>
      </c>
      <c r="E365" s="217" t="s">
        <v>604</v>
      </c>
      <c r="F365" s="217" t="s">
        <v>605</v>
      </c>
      <c r="G365" s="204"/>
      <c r="H365" s="204"/>
      <c r="I365" s="207"/>
      <c r="J365" s="218">
        <f>BK365</f>
        <v>0</v>
      </c>
      <c r="K365" s="204"/>
      <c r="L365" s="209"/>
      <c r="M365" s="210"/>
      <c r="N365" s="211"/>
      <c r="O365" s="211"/>
      <c r="P365" s="212">
        <f>SUM(P366:P385)</f>
        <v>0</v>
      </c>
      <c r="Q365" s="211"/>
      <c r="R365" s="212">
        <f>SUM(R366:R385)</f>
        <v>0.11873880000000001</v>
      </c>
      <c r="S365" s="211"/>
      <c r="T365" s="213">
        <f>SUM(T366:T385)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4" t="s">
        <v>86</v>
      </c>
      <c r="AT365" s="215" t="s">
        <v>75</v>
      </c>
      <c r="AU365" s="215" t="s">
        <v>84</v>
      </c>
      <c r="AY365" s="214" t="s">
        <v>140</v>
      </c>
      <c r="BK365" s="216">
        <f>SUM(BK366:BK385)</f>
        <v>0</v>
      </c>
    </row>
    <row r="366" s="2" customFormat="1" ht="14.4" customHeight="1">
      <c r="A366" s="38"/>
      <c r="B366" s="39"/>
      <c r="C366" s="219" t="s">
        <v>606</v>
      </c>
      <c r="D366" s="219" t="s">
        <v>143</v>
      </c>
      <c r="E366" s="220" t="s">
        <v>607</v>
      </c>
      <c r="F366" s="221" t="s">
        <v>608</v>
      </c>
      <c r="G366" s="222" t="s">
        <v>154</v>
      </c>
      <c r="H366" s="223">
        <v>25.82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41</v>
      </c>
      <c r="O366" s="91"/>
      <c r="P366" s="229">
        <f>O366*H366</f>
        <v>0</v>
      </c>
      <c r="Q366" s="229">
        <v>6.9999999999999994E-05</v>
      </c>
      <c r="R366" s="229">
        <f>Q366*H366</f>
        <v>0.0018073999999999998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230</v>
      </c>
      <c r="AT366" s="231" t="s">
        <v>143</v>
      </c>
      <c r="AU366" s="231" t="s">
        <v>86</v>
      </c>
      <c r="AY366" s="17" t="s">
        <v>140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84</v>
      </c>
      <c r="BK366" s="232">
        <f>ROUND(I366*H366,2)</f>
        <v>0</v>
      </c>
      <c r="BL366" s="17" t="s">
        <v>230</v>
      </c>
      <c r="BM366" s="231" t="s">
        <v>609</v>
      </c>
    </row>
    <row r="367" s="13" customFormat="1">
      <c r="A367" s="13"/>
      <c r="B367" s="233"/>
      <c r="C367" s="234"/>
      <c r="D367" s="235" t="s">
        <v>156</v>
      </c>
      <c r="E367" s="236" t="s">
        <v>1</v>
      </c>
      <c r="F367" s="237" t="s">
        <v>610</v>
      </c>
      <c r="G367" s="234"/>
      <c r="H367" s="238">
        <v>16.359999999999999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156</v>
      </c>
      <c r="AU367" s="244" t="s">
        <v>86</v>
      </c>
      <c r="AV367" s="13" t="s">
        <v>86</v>
      </c>
      <c r="AW367" s="13" t="s">
        <v>32</v>
      </c>
      <c r="AX367" s="13" t="s">
        <v>76</v>
      </c>
      <c r="AY367" s="244" t="s">
        <v>140</v>
      </c>
    </row>
    <row r="368" s="13" customFormat="1">
      <c r="A368" s="13"/>
      <c r="B368" s="233"/>
      <c r="C368" s="234"/>
      <c r="D368" s="235" t="s">
        <v>156</v>
      </c>
      <c r="E368" s="236" t="s">
        <v>1</v>
      </c>
      <c r="F368" s="237" t="s">
        <v>611</v>
      </c>
      <c r="G368" s="234"/>
      <c r="H368" s="238">
        <v>9.4600000000000009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156</v>
      </c>
      <c r="AU368" s="244" t="s">
        <v>86</v>
      </c>
      <c r="AV368" s="13" t="s">
        <v>86</v>
      </c>
      <c r="AW368" s="13" t="s">
        <v>32</v>
      </c>
      <c r="AX368" s="13" t="s">
        <v>76</v>
      </c>
      <c r="AY368" s="244" t="s">
        <v>140</v>
      </c>
    </row>
    <row r="369" s="14" customFormat="1">
      <c r="A369" s="14"/>
      <c r="B369" s="245"/>
      <c r="C369" s="246"/>
      <c r="D369" s="235" t="s">
        <v>156</v>
      </c>
      <c r="E369" s="247" t="s">
        <v>1</v>
      </c>
      <c r="F369" s="248" t="s">
        <v>164</v>
      </c>
      <c r="G369" s="246"/>
      <c r="H369" s="249">
        <v>25.82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156</v>
      </c>
      <c r="AU369" s="255" t="s">
        <v>86</v>
      </c>
      <c r="AV369" s="14" t="s">
        <v>147</v>
      </c>
      <c r="AW369" s="14" t="s">
        <v>32</v>
      </c>
      <c r="AX369" s="14" t="s">
        <v>84</v>
      </c>
      <c r="AY369" s="255" t="s">
        <v>140</v>
      </c>
    </row>
    <row r="370" s="2" customFormat="1" ht="14.4" customHeight="1">
      <c r="A370" s="38"/>
      <c r="B370" s="39"/>
      <c r="C370" s="219" t="s">
        <v>612</v>
      </c>
      <c r="D370" s="219" t="s">
        <v>143</v>
      </c>
      <c r="E370" s="220" t="s">
        <v>613</v>
      </c>
      <c r="F370" s="221" t="s">
        <v>614</v>
      </c>
      <c r="G370" s="222" t="s">
        <v>154</v>
      </c>
      <c r="H370" s="223">
        <v>25.82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41</v>
      </c>
      <c r="O370" s="91"/>
      <c r="P370" s="229">
        <f>O370*H370</f>
        <v>0</v>
      </c>
      <c r="Q370" s="229">
        <v>8.0000000000000007E-05</v>
      </c>
      <c r="R370" s="229">
        <f>Q370*H370</f>
        <v>0.0020656000000000003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230</v>
      </c>
      <c r="AT370" s="231" t="s">
        <v>143</v>
      </c>
      <c r="AU370" s="231" t="s">
        <v>86</v>
      </c>
      <c r="AY370" s="17" t="s">
        <v>140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84</v>
      </c>
      <c r="BK370" s="232">
        <f>ROUND(I370*H370,2)</f>
        <v>0</v>
      </c>
      <c r="BL370" s="17" t="s">
        <v>230</v>
      </c>
      <c r="BM370" s="231" t="s">
        <v>615</v>
      </c>
    </row>
    <row r="371" s="2" customFormat="1" ht="14.4" customHeight="1">
      <c r="A371" s="38"/>
      <c r="B371" s="39"/>
      <c r="C371" s="219" t="s">
        <v>616</v>
      </c>
      <c r="D371" s="219" t="s">
        <v>143</v>
      </c>
      <c r="E371" s="220" t="s">
        <v>617</v>
      </c>
      <c r="F371" s="221" t="s">
        <v>618</v>
      </c>
      <c r="G371" s="222" t="s">
        <v>154</v>
      </c>
      <c r="H371" s="223">
        <v>25.82</v>
      </c>
      <c r="I371" s="224"/>
      <c r="J371" s="225">
        <f>ROUND(I371*H371,2)</f>
        <v>0</v>
      </c>
      <c r="K371" s="226"/>
      <c r="L371" s="44"/>
      <c r="M371" s="227" t="s">
        <v>1</v>
      </c>
      <c r="N371" s="228" t="s">
        <v>41</v>
      </c>
      <c r="O371" s="91"/>
      <c r="P371" s="229">
        <f>O371*H371</f>
        <v>0</v>
      </c>
      <c r="Q371" s="229">
        <v>0.00013999999999999999</v>
      </c>
      <c r="R371" s="229">
        <f>Q371*H371</f>
        <v>0.0036147999999999996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230</v>
      </c>
      <c r="AT371" s="231" t="s">
        <v>143</v>
      </c>
      <c r="AU371" s="231" t="s">
        <v>86</v>
      </c>
      <c r="AY371" s="17" t="s">
        <v>140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84</v>
      </c>
      <c r="BK371" s="232">
        <f>ROUND(I371*H371,2)</f>
        <v>0</v>
      </c>
      <c r="BL371" s="17" t="s">
        <v>230</v>
      </c>
      <c r="BM371" s="231" t="s">
        <v>619</v>
      </c>
    </row>
    <row r="372" s="2" customFormat="1" ht="14.4" customHeight="1">
      <c r="A372" s="38"/>
      <c r="B372" s="39"/>
      <c r="C372" s="219" t="s">
        <v>620</v>
      </c>
      <c r="D372" s="219" t="s">
        <v>143</v>
      </c>
      <c r="E372" s="220" t="s">
        <v>621</v>
      </c>
      <c r="F372" s="221" t="s">
        <v>622</v>
      </c>
      <c r="G372" s="222" t="s">
        <v>154</v>
      </c>
      <c r="H372" s="223">
        <v>51.640000000000001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41</v>
      </c>
      <c r="O372" s="91"/>
      <c r="P372" s="229">
        <f>O372*H372</f>
        <v>0</v>
      </c>
      <c r="Q372" s="229">
        <v>0.00012</v>
      </c>
      <c r="R372" s="229">
        <f>Q372*H372</f>
        <v>0.0061968000000000006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230</v>
      </c>
      <c r="AT372" s="231" t="s">
        <v>143</v>
      </c>
      <c r="AU372" s="231" t="s">
        <v>86</v>
      </c>
      <c r="AY372" s="17" t="s">
        <v>140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84</v>
      </c>
      <c r="BK372" s="232">
        <f>ROUND(I372*H372,2)</f>
        <v>0</v>
      </c>
      <c r="BL372" s="17" t="s">
        <v>230</v>
      </c>
      <c r="BM372" s="231" t="s">
        <v>623</v>
      </c>
    </row>
    <row r="373" s="13" customFormat="1">
      <c r="A373" s="13"/>
      <c r="B373" s="233"/>
      <c r="C373" s="234"/>
      <c r="D373" s="235" t="s">
        <v>156</v>
      </c>
      <c r="E373" s="236" t="s">
        <v>1</v>
      </c>
      <c r="F373" s="237" t="s">
        <v>624</v>
      </c>
      <c r="G373" s="234"/>
      <c r="H373" s="238">
        <v>51.640000000000001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156</v>
      </c>
      <c r="AU373" s="244" t="s">
        <v>86</v>
      </c>
      <c r="AV373" s="13" t="s">
        <v>86</v>
      </c>
      <c r="AW373" s="13" t="s">
        <v>32</v>
      </c>
      <c r="AX373" s="13" t="s">
        <v>84</v>
      </c>
      <c r="AY373" s="244" t="s">
        <v>140</v>
      </c>
    </row>
    <row r="374" s="2" customFormat="1" ht="14.4" customHeight="1">
      <c r="A374" s="38"/>
      <c r="B374" s="39"/>
      <c r="C374" s="219" t="s">
        <v>625</v>
      </c>
      <c r="D374" s="219" t="s">
        <v>143</v>
      </c>
      <c r="E374" s="220" t="s">
        <v>626</v>
      </c>
      <c r="F374" s="221" t="s">
        <v>627</v>
      </c>
      <c r="G374" s="222" t="s">
        <v>154</v>
      </c>
      <c r="H374" s="223">
        <v>172.22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41</v>
      </c>
      <c r="O374" s="91"/>
      <c r="P374" s="229">
        <f>O374*H374</f>
        <v>0</v>
      </c>
      <c r="Q374" s="229">
        <v>0.00020000000000000001</v>
      </c>
      <c r="R374" s="229">
        <f>Q374*H374</f>
        <v>0.034444000000000002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230</v>
      </c>
      <c r="AT374" s="231" t="s">
        <v>143</v>
      </c>
      <c r="AU374" s="231" t="s">
        <v>86</v>
      </c>
      <c r="AY374" s="17" t="s">
        <v>140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84</v>
      </c>
      <c r="BK374" s="232">
        <f>ROUND(I374*H374,2)</f>
        <v>0</v>
      </c>
      <c r="BL374" s="17" t="s">
        <v>230</v>
      </c>
      <c r="BM374" s="231" t="s">
        <v>628</v>
      </c>
    </row>
    <row r="375" s="15" customFormat="1">
      <c r="A375" s="15"/>
      <c r="B375" s="256"/>
      <c r="C375" s="257"/>
      <c r="D375" s="235" t="s">
        <v>156</v>
      </c>
      <c r="E375" s="258" t="s">
        <v>1</v>
      </c>
      <c r="F375" s="259" t="s">
        <v>629</v>
      </c>
      <c r="G375" s="257"/>
      <c r="H375" s="258" t="s">
        <v>1</v>
      </c>
      <c r="I375" s="260"/>
      <c r="J375" s="257"/>
      <c r="K375" s="257"/>
      <c r="L375" s="261"/>
      <c r="M375" s="262"/>
      <c r="N375" s="263"/>
      <c r="O375" s="263"/>
      <c r="P375" s="263"/>
      <c r="Q375" s="263"/>
      <c r="R375" s="263"/>
      <c r="S375" s="263"/>
      <c r="T375" s="264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5" t="s">
        <v>156</v>
      </c>
      <c r="AU375" s="265" t="s">
        <v>86</v>
      </c>
      <c r="AV375" s="15" t="s">
        <v>84</v>
      </c>
      <c r="AW375" s="15" t="s">
        <v>32</v>
      </c>
      <c r="AX375" s="15" t="s">
        <v>76</v>
      </c>
      <c r="AY375" s="265" t="s">
        <v>140</v>
      </c>
    </row>
    <row r="376" s="13" customFormat="1">
      <c r="A376" s="13"/>
      <c r="B376" s="233"/>
      <c r="C376" s="234"/>
      <c r="D376" s="235" t="s">
        <v>156</v>
      </c>
      <c r="E376" s="236" t="s">
        <v>1</v>
      </c>
      <c r="F376" s="237" t="s">
        <v>630</v>
      </c>
      <c r="G376" s="234"/>
      <c r="H376" s="238">
        <v>126.39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156</v>
      </c>
      <c r="AU376" s="244" t="s">
        <v>86</v>
      </c>
      <c r="AV376" s="13" t="s">
        <v>86</v>
      </c>
      <c r="AW376" s="13" t="s">
        <v>32</v>
      </c>
      <c r="AX376" s="13" t="s">
        <v>76</v>
      </c>
      <c r="AY376" s="244" t="s">
        <v>140</v>
      </c>
    </row>
    <row r="377" s="13" customFormat="1">
      <c r="A377" s="13"/>
      <c r="B377" s="233"/>
      <c r="C377" s="234"/>
      <c r="D377" s="235" t="s">
        <v>156</v>
      </c>
      <c r="E377" s="236" t="s">
        <v>1</v>
      </c>
      <c r="F377" s="237" t="s">
        <v>631</v>
      </c>
      <c r="G377" s="234"/>
      <c r="H377" s="238">
        <v>80.680000000000007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156</v>
      </c>
      <c r="AU377" s="244" t="s">
        <v>86</v>
      </c>
      <c r="AV377" s="13" t="s">
        <v>86</v>
      </c>
      <c r="AW377" s="13" t="s">
        <v>32</v>
      </c>
      <c r="AX377" s="13" t="s">
        <v>76</v>
      </c>
      <c r="AY377" s="244" t="s">
        <v>140</v>
      </c>
    </row>
    <row r="378" s="13" customFormat="1">
      <c r="A378" s="13"/>
      <c r="B378" s="233"/>
      <c r="C378" s="234"/>
      <c r="D378" s="235" t="s">
        <v>156</v>
      </c>
      <c r="E378" s="236" t="s">
        <v>1</v>
      </c>
      <c r="F378" s="237" t="s">
        <v>632</v>
      </c>
      <c r="G378" s="234"/>
      <c r="H378" s="238">
        <v>-1.5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156</v>
      </c>
      <c r="AU378" s="244" t="s">
        <v>86</v>
      </c>
      <c r="AV378" s="13" t="s">
        <v>86</v>
      </c>
      <c r="AW378" s="13" t="s">
        <v>32</v>
      </c>
      <c r="AX378" s="13" t="s">
        <v>76</v>
      </c>
      <c r="AY378" s="244" t="s">
        <v>140</v>
      </c>
    </row>
    <row r="379" s="13" customFormat="1">
      <c r="A379" s="13"/>
      <c r="B379" s="233"/>
      <c r="C379" s="234"/>
      <c r="D379" s="235" t="s">
        <v>156</v>
      </c>
      <c r="E379" s="236" t="s">
        <v>1</v>
      </c>
      <c r="F379" s="237" t="s">
        <v>633</v>
      </c>
      <c r="G379" s="234"/>
      <c r="H379" s="238">
        <v>-18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156</v>
      </c>
      <c r="AU379" s="244" t="s">
        <v>86</v>
      </c>
      <c r="AV379" s="13" t="s">
        <v>86</v>
      </c>
      <c r="AW379" s="13" t="s">
        <v>32</v>
      </c>
      <c r="AX379" s="13" t="s">
        <v>76</v>
      </c>
      <c r="AY379" s="244" t="s">
        <v>140</v>
      </c>
    </row>
    <row r="380" s="13" customFormat="1">
      <c r="A380" s="13"/>
      <c r="B380" s="233"/>
      <c r="C380" s="234"/>
      <c r="D380" s="235" t="s">
        <v>156</v>
      </c>
      <c r="E380" s="236" t="s">
        <v>1</v>
      </c>
      <c r="F380" s="237" t="s">
        <v>634</v>
      </c>
      <c r="G380" s="234"/>
      <c r="H380" s="238">
        <v>-2.1000000000000001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156</v>
      </c>
      <c r="AU380" s="244" t="s">
        <v>86</v>
      </c>
      <c r="AV380" s="13" t="s">
        <v>86</v>
      </c>
      <c r="AW380" s="13" t="s">
        <v>32</v>
      </c>
      <c r="AX380" s="13" t="s">
        <v>76</v>
      </c>
      <c r="AY380" s="244" t="s">
        <v>140</v>
      </c>
    </row>
    <row r="381" s="13" customFormat="1">
      <c r="A381" s="13"/>
      <c r="B381" s="233"/>
      <c r="C381" s="234"/>
      <c r="D381" s="235" t="s">
        <v>156</v>
      </c>
      <c r="E381" s="236" t="s">
        <v>1</v>
      </c>
      <c r="F381" s="237" t="s">
        <v>635</v>
      </c>
      <c r="G381" s="234"/>
      <c r="H381" s="238">
        <v>-3.75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156</v>
      </c>
      <c r="AU381" s="244" t="s">
        <v>86</v>
      </c>
      <c r="AV381" s="13" t="s">
        <v>86</v>
      </c>
      <c r="AW381" s="13" t="s">
        <v>32</v>
      </c>
      <c r="AX381" s="13" t="s">
        <v>76</v>
      </c>
      <c r="AY381" s="244" t="s">
        <v>140</v>
      </c>
    </row>
    <row r="382" s="13" customFormat="1">
      <c r="A382" s="13"/>
      <c r="B382" s="233"/>
      <c r="C382" s="234"/>
      <c r="D382" s="235" t="s">
        <v>156</v>
      </c>
      <c r="E382" s="236" t="s">
        <v>1</v>
      </c>
      <c r="F382" s="237" t="s">
        <v>636</v>
      </c>
      <c r="G382" s="234"/>
      <c r="H382" s="238">
        <v>-8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156</v>
      </c>
      <c r="AU382" s="244" t="s">
        <v>86</v>
      </c>
      <c r="AV382" s="13" t="s">
        <v>86</v>
      </c>
      <c r="AW382" s="13" t="s">
        <v>32</v>
      </c>
      <c r="AX382" s="13" t="s">
        <v>76</v>
      </c>
      <c r="AY382" s="244" t="s">
        <v>140</v>
      </c>
    </row>
    <row r="383" s="13" customFormat="1">
      <c r="A383" s="13"/>
      <c r="B383" s="233"/>
      <c r="C383" s="234"/>
      <c r="D383" s="235" t="s">
        <v>156</v>
      </c>
      <c r="E383" s="236" t="s">
        <v>1</v>
      </c>
      <c r="F383" s="237" t="s">
        <v>637</v>
      </c>
      <c r="G383" s="234"/>
      <c r="H383" s="238">
        <v>-1.5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156</v>
      </c>
      <c r="AU383" s="244" t="s">
        <v>86</v>
      </c>
      <c r="AV383" s="13" t="s">
        <v>86</v>
      </c>
      <c r="AW383" s="13" t="s">
        <v>32</v>
      </c>
      <c r="AX383" s="13" t="s">
        <v>76</v>
      </c>
      <c r="AY383" s="244" t="s">
        <v>140</v>
      </c>
    </row>
    <row r="384" s="14" customFormat="1">
      <c r="A384" s="14"/>
      <c r="B384" s="245"/>
      <c r="C384" s="246"/>
      <c r="D384" s="235" t="s">
        <v>156</v>
      </c>
      <c r="E384" s="247" t="s">
        <v>1</v>
      </c>
      <c r="F384" s="248" t="s">
        <v>164</v>
      </c>
      <c r="G384" s="246"/>
      <c r="H384" s="249">
        <v>172.22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156</v>
      </c>
      <c r="AU384" s="255" t="s">
        <v>86</v>
      </c>
      <c r="AV384" s="14" t="s">
        <v>147</v>
      </c>
      <c r="AW384" s="14" t="s">
        <v>32</v>
      </c>
      <c r="AX384" s="14" t="s">
        <v>84</v>
      </c>
      <c r="AY384" s="255" t="s">
        <v>140</v>
      </c>
    </row>
    <row r="385" s="2" customFormat="1" ht="19.8" customHeight="1">
      <c r="A385" s="38"/>
      <c r="B385" s="39"/>
      <c r="C385" s="219" t="s">
        <v>638</v>
      </c>
      <c r="D385" s="219" t="s">
        <v>143</v>
      </c>
      <c r="E385" s="220" t="s">
        <v>639</v>
      </c>
      <c r="F385" s="221" t="s">
        <v>640</v>
      </c>
      <c r="G385" s="222" t="s">
        <v>154</v>
      </c>
      <c r="H385" s="223">
        <v>172.22</v>
      </c>
      <c r="I385" s="224"/>
      <c r="J385" s="225">
        <f>ROUND(I385*H385,2)</f>
        <v>0</v>
      </c>
      <c r="K385" s="226"/>
      <c r="L385" s="44"/>
      <c r="M385" s="227" t="s">
        <v>1</v>
      </c>
      <c r="N385" s="228" t="s">
        <v>41</v>
      </c>
      <c r="O385" s="91"/>
      <c r="P385" s="229">
        <f>O385*H385</f>
        <v>0</v>
      </c>
      <c r="Q385" s="229">
        <v>0.00040999999999999999</v>
      </c>
      <c r="R385" s="229">
        <f>Q385*H385</f>
        <v>0.070610199999999998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230</v>
      </c>
      <c r="AT385" s="231" t="s">
        <v>143</v>
      </c>
      <c r="AU385" s="231" t="s">
        <v>86</v>
      </c>
      <c r="AY385" s="17" t="s">
        <v>140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84</v>
      </c>
      <c r="BK385" s="232">
        <f>ROUND(I385*H385,2)</f>
        <v>0</v>
      </c>
      <c r="BL385" s="17" t="s">
        <v>230</v>
      </c>
      <c r="BM385" s="231" t="s">
        <v>641</v>
      </c>
    </row>
    <row r="386" s="12" customFormat="1" ht="22.8" customHeight="1">
      <c r="A386" s="12"/>
      <c r="B386" s="203"/>
      <c r="C386" s="204"/>
      <c r="D386" s="205" t="s">
        <v>75</v>
      </c>
      <c r="E386" s="217" t="s">
        <v>642</v>
      </c>
      <c r="F386" s="217" t="s">
        <v>643</v>
      </c>
      <c r="G386" s="204"/>
      <c r="H386" s="204"/>
      <c r="I386" s="207"/>
      <c r="J386" s="218">
        <f>BK386</f>
        <v>0</v>
      </c>
      <c r="K386" s="204"/>
      <c r="L386" s="209"/>
      <c r="M386" s="210"/>
      <c r="N386" s="211"/>
      <c r="O386" s="211"/>
      <c r="P386" s="212">
        <f>SUM(P387:P404)</f>
        <v>0</v>
      </c>
      <c r="Q386" s="211"/>
      <c r="R386" s="212">
        <f>SUM(R387:R404)</f>
        <v>1.1891223900000001</v>
      </c>
      <c r="S386" s="211"/>
      <c r="T386" s="213">
        <f>SUM(T387:T404)</f>
        <v>0.48086163999999998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4" t="s">
        <v>86</v>
      </c>
      <c r="AT386" s="215" t="s">
        <v>75</v>
      </c>
      <c r="AU386" s="215" t="s">
        <v>84</v>
      </c>
      <c r="AY386" s="214" t="s">
        <v>140</v>
      </c>
      <c r="BK386" s="216">
        <f>SUM(BK387:BK404)</f>
        <v>0</v>
      </c>
    </row>
    <row r="387" s="2" customFormat="1" ht="14.4" customHeight="1">
      <c r="A387" s="38"/>
      <c r="B387" s="39"/>
      <c r="C387" s="219" t="s">
        <v>644</v>
      </c>
      <c r="D387" s="219" t="s">
        <v>143</v>
      </c>
      <c r="E387" s="220" t="s">
        <v>645</v>
      </c>
      <c r="F387" s="221" t="s">
        <v>646</v>
      </c>
      <c r="G387" s="222" t="s">
        <v>154</v>
      </c>
      <c r="H387" s="223">
        <v>818.26900000000001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41</v>
      </c>
      <c r="O387" s="91"/>
      <c r="P387" s="229">
        <f>O387*H387</f>
        <v>0</v>
      </c>
      <c r="Q387" s="229">
        <v>0.001</v>
      </c>
      <c r="R387" s="229">
        <f>Q387*H387</f>
        <v>0.81826900000000002</v>
      </c>
      <c r="S387" s="229">
        <v>0.00031</v>
      </c>
      <c r="T387" s="230">
        <f>S387*H387</f>
        <v>0.25366338999999999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230</v>
      </c>
      <c r="AT387" s="231" t="s">
        <v>143</v>
      </c>
      <c r="AU387" s="231" t="s">
        <v>86</v>
      </c>
      <c r="AY387" s="17" t="s">
        <v>140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84</v>
      </c>
      <c r="BK387" s="232">
        <f>ROUND(I387*H387,2)</f>
        <v>0</v>
      </c>
      <c r="BL387" s="17" t="s">
        <v>230</v>
      </c>
      <c r="BM387" s="231" t="s">
        <v>647</v>
      </c>
    </row>
    <row r="388" s="13" customFormat="1">
      <c r="A388" s="13"/>
      <c r="B388" s="233"/>
      <c r="C388" s="234"/>
      <c r="D388" s="235" t="s">
        <v>156</v>
      </c>
      <c r="E388" s="236" t="s">
        <v>1</v>
      </c>
      <c r="F388" s="237" t="s">
        <v>648</v>
      </c>
      <c r="G388" s="234"/>
      <c r="H388" s="238">
        <v>274.51999999999998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156</v>
      </c>
      <c r="AU388" s="244" t="s">
        <v>86</v>
      </c>
      <c r="AV388" s="13" t="s">
        <v>86</v>
      </c>
      <c r="AW388" s="13" t="s">
        <v>32</v>
      </c>
      <c r="AX388" s="13" t="s">
        <v>76</v>
      </c>
      <c r="AY388" s="244" t="s">
        <v>140</v>
      </c>
    </row>
    <row r="389" s="13" customFormat="1">
      <c r="A389" s="13"/>
      <c r="B389" s="233"/>
      <c r="C389" s="234"/>
      <c r="D389" s="235" t="s">
        <v>156</v>
      </c>
      <c r="E389" s="236" t="s">
        <v>1</v>
      </c>
      <c r="F389" s="237" t="s">
        <v>309</v>
      </c>
      <c r="G389" s="234"/>
      <c r="H389" s="238">
        <v>543.74900000000002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156</v>
      </c>
      <c r="AU389" s="244" t="s">
        <v>86</v>
      </c>
      <c r="AV389" s="13" t="s">
        <v>86</v>
      </c>
      <c r="AW389" s="13" t="s">
        <v>32</v>
      </c>
      <c r="AX389" s="13" t="s">
        <v>76</v>
      </c>
      <c r="AY389" s="244" t="s">
        <v>140</v>
      </c>
    </row>
    <row r="390" s="14" customFormat="1">
      <c r="A390" s="14"/>
      <c r="B390" s="245"/>
      <c r="C390" s="246"/>
      <c r="D390" s="235" t="s">
        <v>156</v>
      </c>
      <c r="E390" s="247" t="s">
        <v>1</v>
      </c>
      <c r="F390" s="248" t="s">
        <v>164</v>
      </c>
      <c r="G390" s="246"/>
      <c r="H390" s="249">
        <v>818.26900000000001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156</v>
      </c>
      <c r="AU390" s="255" t="s">
        <v>86</v>
      </c>
      <c r="AV390" s="14" t="s">
        <v>147</v>
      </c>
      <c r="AW390" s="14" t="s">
        <v>32</v>
      </c>
      <c r="AX390" s="14" t="s">
        <v>84</v>
      </c>
      <c r="AY390" s="255" t="s">
        <v>140</v>
      </c>
    </row>
    <row r="391" s="2" customFormat="1" ht="14.4" customHeight="1">
      <c r="A391" s="38"/>
      <c r="B391" s="39"/>
      <c r="C391" s="219" t="s">
        <v>649</v>
      </c>
      <c r="D391" s="219" t="s">
        <v>143</v>
      </c>
      <c r="E391" s="220" t="s">
        <v>650</v>
      </c>
      <c r="F391" s="221" t="s">
        <v>651</v>
      </c>
      <c r="G391" s="222" t="s">
        <v>154</v>
      </c>
      <c r="H391" s="223">
        <v>26.024999999999999</v>
      </c>
      <c r="I391" s="224"/>
      <c r="J391" s="225">
        <f>ROUND(I391*H391,2)</f>
        <v>0</v>
      </c>
      <c r="K391" s="226"/>
      <c r="L391" s="44"/>
      <c r="M391" s="227" t="s">
        <v>1</v>
      </c>
      <c r="N391" s="228" t="s">
        <v>41</v>
      </c>
      <c r="O391" s="91"/>
      <c r="P391" s="229">
        <f>O391*H391</f>
        <v>0</v>
      </c>
      <c r="Q391" s="229">
        <v>0</v>
      </c>
      <c r="R391" s="229">
        <f>Q391*H391</f>
        <v>0</v>
      </c>
      <c r="S391" s="229">
        <v>0.0087299999999999999</v>
      </c>
      <c r="T391" s="230">
        <f>S391*H391</f>
        <v>0.22719824999999999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230</v>
      </c>
      <c r="AT391" s="231" t="s">
        <v>143</v>
      </c>
      <c r="AU391" s="231" t="s">
        <v>86</v>
      </c>
      <c r="AY391" s="17" t="s">
        <v>140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84</v>
      </c>
      <c r="BK391" s="232">
        <f>ROUND(I391*H391,2)</f>
        <v>0</v>
      </c>
      <c r="BL391" s="17" t="s">
        <v>230</v>
      </c>
      <c r="BM391" s="231" t="s">
        <v>652</v>
      </c>
    </row>
    <row r="392" s="13" customFormat="1">
      <c r="A392" s="13"/>
      <c r="B392" s="233"/>
      <c r="C392" s="234"/>
      <c r="D392" s="235" t="s">
        <v>156</v>
      </c>
      <c r="E392" s="236" t="s">
        <v>1</v>
      </c>
      <c r="F392" s="237" t="s">
        <v>653</v>
      </c>
      <c r="G392" s="234"/>
      <c r="H392" s="238">
        <v>18.375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156</v>
      </c>
      <c r="AU392" s="244" t="s">
        <v>86</v>
      </c>
      <c r="AV392" s="13" t="s">
        <v>86</v>
      </c>
      <c r="AW392" s="13" t="s">
        <v>32</v>
      </c>
      <c r="AX392" s="13" t="s">
        <v>76</v>
      </c>
      <c r="AY392" s="244" t="s">
        <v>140</v>
      </c>
    </row>
    <row r="393" s="13" customFormat="1">
      <c r="A393" s="13"/>
      <c r="B393" s="233"/>
      <c r="C393" s="234"/>
      <c r="D393" s="235" t="s">
        <v>156</v>
      </c>
      <c r="E393" s="236" t="s">
        <v>1</v>
      </c>
      <c r="F393" s="237" t="s">
        <v>654</v>
      </c>
      <c r="G393" s="234"/>
      <c r="H393" s="238">
        <v>7.6500000000000004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156</v>
      </c>
      <c r="AU393" s="244" t="s">
        <v>86</v>
      </c>
      <c r="AV393" s="13" t="s">
        <v>86</v>
      </c>
      <c r="AW393" s="13" t="s">
        <v>32</v>
      </c>
      <c r="AX393" s="13" t="s">
        <v>76</v>
      </c>
      <c r="AY393" s="244" t="s">
        <v>140</v>
      </c>
    </row>
    <row r="394" s="14" customFormat="1">
      <c r="A394" s="14"/>
      <c r="B394" s="245"/>
      <c r="C394" s="246"/>
      <c r="D394" s="235" t="s">
        <v>156</v>
      </c>
      <c r="E394" s="247" t="s">
        <v>1</v>
      </c>
      <c r="F394" s="248" t="s">
        <v>164</v>
      </c>
      <c r="G394" s="246"/>
      <c r="H394" s="249">
        <v>26.024999999999999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156</v>
      </c>
      <c r="AU394" s="255" t="s">
        <v>86</v>
      </c>
      <c r="AV394" s="14" t="s">
        <v>147</v>
      </c>
      <c r="AW394" s="14" t="s">
        <v>32</v>
      </c>
      <c r="AX394" s="14" t="s">
        <v>84</v>
      </c>
      <c r="AY394" s="255" t="s">
        <v>140</v>
      </c>
    </row>
    <row r="395" s="2" customFormat="1" ht="14.4" customHeight="1">
      <c r="A395" s="38"/>
      <c r="B395" s="39"/>
      <c r="C395" s="219" t="s">
        <v>655</v>
      </c>
      <c r="D395" s="219" t="s">
        <v>143</v>
      </c>
      <c r="E395" s="220" t="s">
        <v>656</v>
      </c>
      <c r="F395" s="221" t="s">
        <v>657</v>
      </c>
      <c r="G395" s="222" t="s">
        <v>154</v>
      </c>
      <c r="H395" s="223">
        <v>737.92899999999997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41</v>
      </c>
      <c r="O395" s="91"/>
      <c r="P395" s="229">
        <f>O395*H395</f>
        <v>0</v>
      </c>
      <c r="Q395" s="229">
        <v>0.00020000000000000001</v>
      </c>
      <c r="R395" s="229">
        <f>Q395*H395</f>
        <v>0.14758579999999999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230</v>
      </c>
      <c r="AT395" s="231" t="s">
        <v>143</v>
      </c>
      <c r="AU395" s="231" t="s">
        <v>86</v>
      </c>
      <c r="AY395" s="17" t="s">
        <v>140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84</v>
      </c>
      <c r="BK395" s="232">
        <f>ROUND(I395*H395,2)</f>
        <v>0</v>
      </c>
      <c r="BL395" s="17" t="s">
        <v>230</v>
      </c>
      <c r="BM395" s="231" t="s">
        <v>658</v>
      </c>
    </row>
    <row r="396" s="13" customFormat="1">
      <c r="A396" s="13"/>
      <c r="B396" s="233"/>
      <c r="C396" s="234"/>
      <c r="D396" s="235" t="s">
        <v>156</v>
      </c>
      <c r="E396" s="236" t="s">
        <v>1</v>
      </c>
      <c r="F396" s="237" t="s">
        <v>648</v>
      </c>
      <c r="G396" s="234"/>
      <c r="H396" s="238">
        <v>274.51999999999998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156</v>
      </c>
      <c r="AU396" s="244" t="s">
        <v>86</v>
      </c>
      <c r="AV396" s="13" t="s">
        <v>86</v>
      </c>
      <c r="AW396" s="13" t="s">
        <v>32</v>
      </c>
      <c r="AX396" s="13" t="s">
        <v>76</v>
      </c>
      <c r="AY396" s="244" t="s">
        <v>140</v>
      </c>
    </row>
    <row r="397" s="13" customFormat="1">
      <c r="A397" s="13"/>
      <c r="B397" s="233"/>
      <c r="C397" s="234"/>
      <c r="D397" s="235" t="s">
        <v>156</v>
      </c>
      <c r="E397" s="236" t="s">
        <v>1</v>
      </c>
      <c r="F397" s="237" t="s">
        <v>659</v>
      </c>
      <c r="G397" s="234"/>
      <c r="H397" s="238">
        <v>463.40899999999999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156</v>
      </c>
      <c r="AU397" s="244" t="s">
        <v>86</v>
      </c>
      <c r="AV397" s="13" t="s">
        <v>86</v>
      </c>
      <c r="AW397" s="13" t="s">
        <v>32</v>
      </c>
      <c r="AX397" s="13" t="s">
        <v>76</v>
      </c>
      <c r="AY397" s="244" t="s">
        <v>140</v>
      </c>
    </row>
    <row r="398" s="14" customFormat="1">
      <c r="A398" s="14"/>
      <c r="B398" s="245"/>
      <c r="C398" s="246"/>
      <c r="D398" s="235" t="s">
        <v>156</v>
      </c>
      <c r="E398" s="247" t="s">
        <v>1</v>
      </c>
      <c r="F398" s="248" t="s">
        <v>164</v>
      </c>
      <c r="G398" s="246"/>
      <c r="H398" s="249">
        <v>737.92899999999997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156</v>
      </c>
      <c r="AU398" s="255" t="s">
        <v>86</v>
      </c>
      <c r="AV398" s="14" t="s">
        <v>147</v>
      </c>
      <c r="AW398" s="14" t="s">
        <v>32</v>
      </c>
      <c r="AX398" s="14" t="s">
        <v>84</v>
      </c>
      <c r="AY398" s="255" t="s">
        <v>140</v>
      </c>
    </row>
    <row r="399" s="2" customFormat="1" ht="14.4" customHeight="1">
      <c r="A399" s="38"/>
      <c r="B399" s="39"/>
      <c r="C399" s="219" t="s">
        <v>660</v>
      </c>
      <c r="D399" s="219" t="s">
        <v>143</v>
      </c>
      <c r="E399" s="220" t="s">
        <v>661</v>
      </c>
      <c r="F399" s="221" t="s">
        <v>662</v>
      </c>
      <c r="G399" s="222" t="s">
        <v>154</v>
      </c>
      <c r="H399" s="223">
        <v>737.92899999999997</v>
      </c>
      <c r="I399" s="224"/>
      <c r="J399" s="225">
        <f>ROUND(I399*H399,2)</f>
        <v>0</v>
      </c>
      <c r="K399" s="226"/>
      <c r="L399" s="44"/>
      <c r="M399" s="227" t="s">
        <v>1</v>
      </c>
      <c r="N399" s="228" t="s">
        <v>41</v>
      </c>
      <c r="O399" s="91"/>
      <c r="P399" s="229">
        <f>O399*H399</f>
        <v>0</v>
      </c>
      <c r="Q399" s="229">
        <v>0.00029</v>
      </c>
      <c r="R399" s="229">
        <f>Q399*H399</f>
        <v>0.21399941</v>
      </c>
      <c r="S399" s="229">
        <v>0</v>
      </c>
      <c r="T399" s="23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230</v>
      </c>
      <c r="AT399" s="231" t="s">
        <v>143</v>
      </c>
      <c r="AU399" s="231" t="s">
        <v>86</v>
      </c>
      <c r="AY399" s="17" t="s">
        <v>140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84</v>
      </c>
      <c r="BK399" s="232">
        <f>ROUND(I399*H399,2)</f>
        <v>0</v>
      </c>
      <c r="BL399" s="17" t="s">
        <v>230</v>
      </c>
      <c r="BM399" s="231" t="s">
        <v>663</v>
      </c>
    </row>
    <row r="400" s="13" customFormat="1">
      <c r="A400" s="13"/>
      <c r="B400" s="233"/>
      <c r="C400" s="234"/>
      <c r="D400" s="235" t="s">
        <v>156</v>
      </c>
      <c r="E400" s="236" t="s">
        <v>1</v>
      </c>
      <c r="F400" s="237" t="s">
        <v>648</v>
      </c>
      <c r="G400" s="234"/>
      <c r="H400" s="238">
        <v>274.51999999999998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156</v>
      </c>
      <c r="AU400" s="244" t="s">
        <v>86</v>
      </c>
      <c r="AV400" s="13" t="s">
        <v>86</v>
      </c>
      <c r="AW400" s="13" t="s">
        <v>32</v>
      </c>
      <c r="AX400" s="13" t="s">
        <v>76</v>
      </c>
      <c r="AY400" s="244" t="s">
        <v>140</v>
      </c>
    </row>
    <row r="401" s="13" customFormat="1">
      <c r="A401" s="13"/>
      <c r="B401" s="233"/>
      <c r="C401" s="234"/>
      <c r="D401" s="235" t="s">
        <v>156</v>
      </c>
      <c r="E401" s="236" t="s">
        <v>1</v>
      </c>
      <c r="F401" s="237" t="s">
        <v>659</v>
      </c>
      <c r="G401" s="234"/>
      <c r="H401" s="238">
        <v>463.40899999999999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156</v>
      </c>
      <c r="AU401" s="244" t="s">
        <v>86</v>
      </c>
      <c r="AV401" s="13" t="s">
        <v>86</v>
      </c>
      <c r="AW401" s="13" t="s">
        <v>32</v>
      </c>
      <c r="AX401" s="13" t="s">
        <v>76</v>
      </c>
      <c r="AY401" s="244" t="s">
        <v>140</v>
      </c>
    </row>
    <row r="402" s="14" customFormat="1">
      <c r="A402" s="14"/>
      <c r="B402" s="245"/>
      <c r="C402" s="246"/>
      <c r="D402" s="235" t="s">
        <v>156</v>
      </c>
      <c r="E402" s="247" t="s">
        <v>1</v>
      </c>
      <c r="F402" s="248" t="s">
        <v>164</v>
      </c>
      <c r="G402" s="246"/>
      <c r="H402" s="249">
        <v>737.92899999999997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156</v>
      </c>
      <c r="AU402" s="255" t="s">
        <v>86</v>
      </c>
      <c r="AV402" s="14" t="s">
        <v>147</v>
      </c>
      <c r="AW402" s="14" t="s">
        <v>32</v>
      </c>
      <c r="AX402" s="14" t="s">
        <v>84</v>
      </c>
      <c r="AY402" s="255" t="s">
        <v>140</v>
      </c>
    </row>
    <row r="403" s="2" customFormat="1" ht="19.8" customHeight="1">
      <c r="A403" s="38"/>
      <c r="B403" s="39"/>
      <c r="C403" s="219" t="s">
        <v>664</v>
      </c>
      <c r="D403" s="219" t="s">
        <v>143</v>
      </c>
      <c r="E403" s="220" t="s">
        <v>665</v>
      </c>
      <c r="F403" s="221" t="s">
        <v>666</v>
      </c>
      <c r="G403" s="222" t="s">
        <v>154</v>
      </c>
      <c r="H403" s="223">
        <v>463.40899999999999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41</v>
      </c>
      <c r="O403" s="91"/>
      <c r="P403" s="229">
        <f>O403*H403</f>
        <v>0</v>
      </c>
      <c r="Q403" s="229">
        <v>2.0000000000000002E-05</v>
      </c>
      <c r="R403" s="229">
        <f>Q403*H403</f>
        <v>0.0092681800000000009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230</v>
      </c>
      <c r="AT403" s="231" t="s">
        <v>143</v>
      </c>
      <c r="AU403" s="231" t="s">
        <v>86</v>
      </c>
      <c r="AY403" s="17" t="s">
        <v>140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84</v>
      </c>
      <c r="BK403" s="232">
        <f>ROUND(I403*H403,2)</f>
        <v>0</v>
      </c>
      <c r="BL403" s="17" t="s">
        <v>230</v>
      </c>
      <c r="BM403" s="231" t="s">
        <v>667</v>
      </c>
    </row>
    <row r="404" s="13" customFormat="1">
      <c r="A404" s="13"/>
      <c r="B404" s="233"/>
      <c r="C404" s="234"/>
      <c r="D404" s="235" t="s">
        <v>156</v>
      </c>
      <c r="E404" s="236" t="s">
        <v>1</v>
      </c>
      <c r="F404" s="237" t="s">
        <v>659</v>
      </c>
      <c r="G404" s="234"/>
      <c r="H404" s="238">
        <v>463.40899999999999</v>
      </c>
      <c r="I404" s="239"/>
      <c r="J404" s="234"/>
      <c r="K404" s="234"/>
      <c r="L404" s="240"/>
      <c r="M404" s="278"/>
      <c r="N404" s="279"/>
      <c r="O404" s="279"/>
      <c r="P404" s="279"/>
      <c r="Q404" s="279"/>
      <c r="R404" s="279"/>
      <c r="S404" s="279"/>
      <c r="T404" s="28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156</v>
      </c>
      <c r="AU404" s="244" t="s">
        <v>86</v>
      </c>
      <c r="AV404" s="13" t="s">
        <v>86</v>
      </c>
      <c r="AW404" s="13" t="s">
        <v>32</v>
      </c>
      <c r="AX404" s="13" t="s">
        <v>84</v>
      </c>
      <c r="AY404" s="244" t="s">
        <v>140</v>
      </c>
    </row>
    <row r="405" s="2" customFormat="1" ht="6.96" customHeight="1">
      <c r="A405" s="38"/>
      <c r="B405" s="66"/>
      <c r="C405" s="67"/>
      <c r="D405" s="67"/>
      <c r="E405" s="67"/>
      <c r="F405" s="67"/>
      <c r="G405" s="67"/>
      <c r="H405" s="67"/>
      <c r="I405" s="67"/>
      <c r="J405" s="67"/>
      <c r="K405" s="67"/>
      <c r="L405" s="44"/>
      <c r="M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</row>
  </sheetData>
  <sheetProtection sheet="1" autoFilter="0" formatColumns="0" formatRows="0" objects="1" scenarios="1" spinCount="100000" saltValue="8UwNMDMeFKVscohSzs6ETBbGQW2ILobV6afvZRzk5Rwb15ry1Z+vgn9yVAtMxbGUaJUuVF7lH+xyFapRj8EDiw==" hashValue="APvEXxF2Cw66kN/5J1KYaSGGYwii+QJ4bmWxJiP5we+42RZbKLMM6mlFQyqVMItQAV+RBSTSeaG8ANVYkNhetQ==" algorithmName="SHA-512" password="CC35"/>
  <autoFilter ref="C130:K404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Modernizace objektu MŠ Školní ul. Chodov -Hospodářská budova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668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ROUND((SUM(BE130:BE389)),  2)</f>
        <v>0</v>
      </c>
      <c r="G33" s="38"/>
      <c r="H33" s="38"/>
      <c r="I33" s="155">
        <v>0.20999999999999999</v>
      </c>
      <c r="J33" s="154">
        <f>ROUND(((SUM(BE130:BE389))*I33),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ROUND((SUM(BF130:BF389)),  2)</f>
        <v>0</v>
      </c>
      <c r="G34" s="38"/>
      <c r="H34" s="38"/>
      <c r="I34" s="155">
        <v>0.12</v>
      </c>
      <c r="J34" s="154">
        <f>ROUND(((SUM(BF130:BF389))*I34),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ROUND((SUM(BG130:BG389)),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ROUND((SUM(BH130:BH389)),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ROUND((SUM(BI130:BI389)),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Modernizace objektu MŠ Školní ul. Chodov -Hospodářská budova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02 - Zdravotechnika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MŠ Chodov -příspěvková organizace</v>
      </c>
      <c r="G91" s="40"/>
      <c r="H91" s="40"/>
      <c r="I91" s="32" t="s">
        <v>30</v>
      </c>
      <c r="J91" s="36" t="str">
        <f>E21</f>
        <v>Anna Dindáková, Staré Sedlo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669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670</v>
      </c>
      <c r="E99" s="188"/>
      <c r="F99" s="188"/>
      <c r="G99" s="188"/>
      <c r="H99" s="188"/>
      <c r="I99" s="188"/>
      <c r="J99" s="189">
        <f>J156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112</v>
      </c>
      <c r="E100" s="188"/>
      <c r="F100" s="188"/>
      <c r="G100" s="188"/>
      <c r="H100" s="188"/>
      <c r="I100" s="188"/>
      <c r="J100" s="189">
        <f>J158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113</v>
      </c>
      <c r="E101" s="188"/>
      <c r="F101" s="188"/>
      <c r="G101" s="188"/>
      <c r="H101" s="188"/>
      <c r="I101" s="188"/>
      <c r="J101" s="189">
        <f>J162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114</v>
      </c>
      <c r="E102" s="188"/>
      <c r="F102" s="188"/>
      <c r="G102" s="188"/>
      <c r="H102" s="188"/>
      <c r="I102" s="188"/>
      <c r="J102" s="189">
        <f>J209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115</v>
      </c>
      <c r="E103" s="188"/>
      <c r="F103" s="188"/>
      <c r="G103" s="188"/>
      <c r="H103" s="188"/>
      <c r="I103" s="188"/>
      <c r="J103" s="189">
        <f>J224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116</v>
      </c>
      <c r="E104" s="182"/>
      <c r="F104" s="182"/>
      <c r="G104" s="182"/>
      <c r="H104" s="182"/>
      <c r="I104" s="182"/>
      <c r="J104" s="183">
        <f>J226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118</v>
      </c>
      <c r="E105" s="188"/>
      <c r="F105" s="188"/>
      <c r="G105" s="188"/>
      <c r="H105" s="188"/>
      <c r="I105" s="188"/>
      <c r="J105" s="189">
        <f>J227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671</v>
      </c>
      <c r="E106" s="188"/>
      <c r="F106" s="188"/>
      <c r="G106" s="188"/>
      <c r="H106" s="188"/>
      <c r="I106" s="188"/>
      <c r="J106" s="189">
        <f>J259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672</v>
      </c>
      <c r="E107" s="188"/>
      <c r="F107" s="188"/>
      <c r="G107" s="188"/>
      <c r="H107" s="188"/>
      <c r="I107" s="188"/>
      <c r="J107" s="189">
        <f>J301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673</v>
      </c>
      <c r="E108" s="188"/>
      <c r="F108" s="188"/>
      <c r="G108" s="188"/>
      <c r="H108" s="188"/>
      <c r="I108" s="188"/>
      <c r="J108" s="189">
        <f>J359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674</v>
      </c>
      <c r="E109" s="188"/>
      <c r="F109" s="188"/>
      <c r="G109" s="188"/>
      <c r="H109" s="188"/>
      <c r="I109" s="188"/>
      <c r="J109" s="189">
        <f>J382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9"/>
      <c r="C110" s="180"/>
      <c r="D110" s="181" t="s">
        <v>675</v>
      </c>
      <c r="E110" s="182"/>
      <c r="F110" s="182"/>
      <c r="G110" s="182"/>
      <c r="H110" s="182"/>
      <c r="I110" s="182"/>
      <c r="J110" s="183">
        <f>J386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4.4" customHeight="1">
      <c r="A120" s="38"/>
      <c r="B120" s="39"/>
      <c r="C120" s="40"/>
      <c r="D120" s="40"/>
      <c r="E120" s="174" t="str">
        <f>E7</f>
        <v>Modernizace objektu MŠ Školní ul. Chodov -Hospodářská budova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103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6" customHeight="1">
      <c r="A122" s="38"/>
      <c r="B122" s="39"/>
      <c r="C122" s="40"/>
      <c r="D122" s="40"/>
      <c r="E122" s="76" t="str">
        <f>E9</f>
        <v>02 - Zdravotechnika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 xml:space="preserve"> </v>
      </c>
      <c r="G124" s="40"/>
      <c r="H124" s="40"/>
      <c r="I124" s="32" t="s">
        <v>22</v>
      </c>
      <c r="J124" s="79" t="str">
        <f>IF(J12="","",J12)</f>
        <v>6. 9. 2024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4" customHeight="1">
      <c r="A126" s="38"/>
      <c r="B126" s="39"/>
      <c r="C126" s="32" t="s">
        <v>24</v>
      </c>
      <c r="D126" s="40"/>
      <c r="E126" s="40"/>
      <c r="F126" s="27" t="str">
        <f>E15</f>
        <v>MŠ Chodov -příspěvková organizace</v>
      </c>
      <c r="G126" s="40"/>
      <c r="H126" s="40"/>
      <c r="I126" s="32" t="s">
        <v>30</v>
      </c>
      <c r="J126" s="36" t="str">
        <f>E21</f>
        <v>Anna Dindáková, Staré Sedlo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6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>Šimková Dita, K.Vary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126</v>
      </c>
      <c r="D129" s="194" t="s">
        <v>61</v>
      </c>
      <c r="E129" s="194" t="s">
        <v>57</v>
      </c>
      <c r="F129" s="194" t="s">
        <v>58</v>
      </c>
      <c r="G129" s="194" t="s">
        <v>127</v>
      </c>
      <c r="H129" s="194" t="s">
        <v>128</v>
      </c>
      <c r="I129" s="194" t="s">
        <v>129</v>
      </c>
      <c r="J129" s="195" t="s">
        <v>107</v>
      </c>
      <c r="K129" s="196" t="s">
        <v>130</v>
      </c>
      <c r="L129" s="197"/>
      <c r="M129" s="100" t="s">
        <v>1</v>
      </c>
      <c r="N129" s="101" t="s">
        <v>40</v>
      </c>
      <c r="O129" s="101" t="s">
        <v>131</v>
      </c>
      <c r="P129" s="101" t="s">
        <v>132</v>
      </c>
      <c r="Q129" s="101" t="s">
        <v>133</v>
      </c>
      <c r="R129" s="101" t="s">
        <v>134</v>
      </c>
      <c r="S129" s="101" t="s">
        <v>135</v>
      </c>
      <c r="T129" s="102" t="s">
        <v>136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137</v>
      </c>
      <c r="D130" s="40"/>
      <c r="E130" s="40"/>
      <c r="F130" s="40"/>
      <c r="G130" s="40"/>
      <c r="H130" s="40"/>
      <c r="I130" s="40"/>
      <c r="J130" s="198">
        <f>BK130</f>
        <v>0</v>
      </c>
      <c r="K130" s="40"/>
      <c r="L130" s="44"/>
      <c r="M130" s="103"/>
      <c r="N130" s="199"/>
      <c r="O130" s="104"/>
      <c r="P130" s="200">
        <f>P131+P226+P386</f>
        <v>0</v>
      </c>
      <c r="Q130" s="104"/>
      <c r="R130" s="200">
        <f>R131+R226+R386</f>
        <v>12.431140599999999</v>
      </c>
      <c r="S130" s="104"/>
      <c r="T130" s="201">
        <f>T131+T226+T386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109</v>
      </c>
      <c r="BK130" s="202">
        <f>BK131+BK226+BK386</f>
        <v>0</v>
      </c>
    </row>
    <row r="131" s="12" customFormat="1" ht="25.92" customHeight="1">
      <c r="A131" s="12"/>
      <c r="B131" s="203"/>
      <c r="C131" s="204"/>
      <c r="D131" s="205" t="s">
        <v>75</v>
      </c>
      <c r="E131" s="206" t="s">
        <v>138</v>
      </c>
      <c r="F131" s="206" t="s">
        <v>139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P132+P156+P158+P162+P209+P224</f>
        <v>0</v>
      </c>
      <c r="Q131" s="211"/>
      <c r="R131" s="212">
        <f>R132+R156+R158+R162+R209+R224</f>
        <v>6.2294967999999997</v>
      </c>
      <c r="S131" s="211"/>
      <c r="T131" s="213">
        <f>T132+T156+T158+T162+T209+T224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76</v>
      </c>
      <c r="AY131" s="214" t="s">
        <v>140</v>
      </c>
      <c r="BK131" s="216">
        <f>BK132+BK156+BK158+BK162+BK209+BK224</f>
        <v>0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84</v>
      </c>
      <c r="F132" s="217" t="s">
        <v>676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SUM(P133:P155)</f>
        <v>0</v>
      </c>
      <c r="Q132" s="211"/>
      <c r="R132" s="212">
        <f>SUM(R133:R155)</f>
        <v>2.9721759999999997</v>
      </c>
      <c r="S132" s="211"/>
      <c r="T132" s="213">
        <f>SUM(T133:T155)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84</v>
      </c>
      <c r="AT132" s="215" t="s">
        <v>75</v>
      </c>
      <c r="AU132" s="215" t="s">
        <v>84</v>
      </c>
      <c r="AY132" s="214" t="s">
        <v>140</v>
      </c>
      <c r="BK132" s="216">
        <f>SUM(BK133:BK155)</f>
        <v>0</v>
      </c>
    </row>
    <row r="133" s="2" customFormat="1" ht="14.4" customHeight="1">
      <c r="A133" s="38"/>
      <c r="B133" s="39"/>
      <c r="C133" s="219" t="s">
        <v>84</v>
      </c>
      <c r="D133" s="219" t="s">
        <v>143</v>
      </c>
      <c r="E133" s="220" t="s">
        <v>677</v>
      </c>
      <c r="F133" s="221" t="s">
        <v>678</v>
      </c>
      <c r="G133" s="222" t="s">
        <v>265</v>
      </c>
      <c r="H133" s="223">
        <v>1.73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147</v>
      </c>
      <c r="AT133" s="231" t="s">
        <v>143</v>
      </c>
      <c r="AU133" s="231" t="s">
        <v>86</v>
      </c>
      <c r="AY133" s="17" t="s">
        <v>140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147</v>
      </c>
      <c r="BM133" s="231" t="s">
        <v>679</v>
      </c>
    </row>
    <row r="134" s="13" customFormat="1">
      <c r="A134" s="13"/>
      <c r="B134" s="233"/>
      <c r="C134" s="234"/>
      <c r="D134" s="235" t="s">
        <v>156</v>
      </c>
      <c r="E134" s="236" t="s">
        <v>1</v>
      </c>
      <c r="F134" s="237" t="s">
        <v>680</v>
      </c>
      <c r="G134" s="234"/>
      <c r="H134" s="238">
        <v>1.73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156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140</v>
      </c>
    </row>
    <row r="135" s="14" customFormat="1">
      <c r="A135" s="14"/>
      <c r="B135" s="245"/>
      <c r="C135" s="246"/>
      <c r="D135" s="235" t="s">
        <v>156</v>
      </c>
      <c r="E135" s="247" t="s">
        <v>1</v>
      </c>
      <c r="F135" s="248" t="s">
        <v>164</v>
      </c>
      <c r="G135" s="246"/>
      <c r="H135" s="249">
        <v>1.73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156</v>
      </c>
      <c r="AU135" s="255" t="s">
        <v>86</v>
      </c>
      <c r="AV135" s="14" t="s">
        <v>147</v>
      </c>
      <c r="AW135" s="14" t="s">
        <v>32</v>
      </c>
      <c r="AX135" s="14" t="s">
        <v>84</v>
      </c>
      <c r="AY135" s="255" t="s">
        <v>140</v>
      </c>
    </row>
    <row r="136" s="2" customFormat="1" ht="14.4" customHeight="1">
      <c r="A136" s="38"/>
      <c r="B136" s="39"/>
      <c r="C136" s="219" t="s">
        <v>86</v>
      </c>
      <c r="D136" s="219" t="s">
        <v>143</v>
      </c>
      <c r="E136" s="220" t="s">
        <v>681</v>
      </c>
      <c r="F136" s="221" t="s">
        <v>682</v>
      </c>
      <c r="G136" s="222" t="s">
        <v>265</v>
      </c>
      <c r="H136" s="223">
        <v>1.73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147</v>
      </c>
      <c r="AT136" s="231" t="s">
        <v>143</v>
      </c>
      <c r="AU136" s="231" t="s">
        <v>86</v>
      </c>
      <c r="AY136" s="17" t="s">
        <v>140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147</v>
      </c>
      <c r="BM136" s="231" t="s">
        <v>683</v>
      </c>
    </row>
    <row r="137" s="2" customFormat="1" ht="14.4" customHeight="1">
      <c r="A137" s="38"/>
      <c r="B137" s="39"/>
      <c r="C137" s="219" t="s">
        <v>141</v>
      </c>
      <c r="D137" s="219" t="s">
        <v>143</v>
      </c>
      <c r="E137" s="220" t="s">
        <v>684</v>
      </c>
      <c r="F137" s="221" t="s">
        <v>685</v>
      </c>
      <c r="G137" s="222" t="s">
        <v>265</v>
      </c>
      <c r="H137" s="223">
        <v>1.2350000000000001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147</v>
      </c>
      <c r="AT137" s="231" t="s">
        <v>143</v>
      </c>
      <c r="AU137" s="231" t="s">
        <v>86</v>
      </c>
      <c r="AY137" s="17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147</v>
      </c>
      <c r="BM137" s="231" t="s">
        <v>686</v>
      </c>
    </row>
    <row r="138" s="15" customFormat="1">
      <c r="A138" s="15"/>
      <c r="B138" s="256"/>
      <c r="C138" s="257"/>
      <c r="D138" s="235" t="s">
        <v>156</v>
      </c>
      <c r="E138" s="258" t="s">
        <v>1</v>
      </c>
      <c r="F138" s="259" t="s">
        <v>687</v>
      </c>
      <c r="G138" s="257"/>
      <c r="H138" s="258" t="s">
        <v>1</v>
      </c>
      <c r="I138" s="260"/>
      <c r="J138" s="257"/>
      <c r="K138" s="257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156</v>
      </c>
      <c r="AU138" s="265" t="s">
        <v>86</v>
      </c>
      <c r="AV138" s="15" t="s">
        <v>84</v>
      </c>
      <c r="AW138" s="15" t="s">
        <v>32</v>
      </c>
      <c r="AX138" s="15" t="s">
        <v>76</v>
      </c>
      <c r="AY138" s="265" t="s">
        <v>140</v>
      </c>
    </row>
    <row r="139" s="13" customFormat="1">
      <c r="A139" s="13"/>
      <c r="B139" s="233"/>
      <c r="C139" s="234"/>
      <c r="D139" s="235" t="s">
        <v>156</v>
      </c>
      <c r="E139" s="236" t="s">
        <v>1</v>
      </c>
      <c r="F139" s="237" t="s">
        <v>688</v>
      </c>
      <c r="G139" s="234"/>
      <c r="H139" s="238">
        <v>0.23999999999999999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156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140</v>
      </c>
    </row>
    <row r="140" s="15" customFormat="1">
      <c r="A140" s="15"/>
      <c r="B140" s="256"/>
      <c r="C140" s="257"/>
      <c r="D140" s="235" t="s">
        <v>156</v>
      </c>
      <c r="E140" s="258" t="s">
        <v>1</v>
      </c>
      <c r="F140" s="259" t="s">
        <v>689</v>
      </c>
      <c r="G140" s="257"/>
      <c r="H140" s="258" t="s">
        <v>1</v>
      </c>
      <c r="I140" s="260"/>
      <c r="J140" s="257"/>
      <c r="K140" s="257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156</v>
      </c>
      <c r="AU140" s="265" t="s">
        <v>86</v>
      </c>
      <c r="AV140" s="15" t="s">
        <v>84</v>
      </c>
      <c r="AW140" s="15" t="s">
        <v>32</v>
      </c>
      <c r="AX140" s="15" t="s">
        <v>76</v>
      </c>
      <c r="AY140" s="265" t="s">
        <v>140</v>
      </c>
    </row>
    <row r="141" s="13" customFormat="1">
      <c r="A141" s="13"/>
      <c r="B141" s="233"/>
      <c r="C141" s="234"/>
      <c r="D141" s="235" t="s">
        <v>156</v>
      </c>
      <c r="E141" s="236" t="s">
        <v>1</v>
      </c>
      <c r="F141" s="237" t="s">
        <v>690</v>
      </c>
      <c r="G141" s="234"/>
      <c r="H141" s="238">
        <v>0.995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156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140</v>
      </c>
    </row>
    <row r="142" s="14" customFormat="1">
      <c r="A142" s="14"/>
      <c r="B142" s="245"/>
      <c r="C142" s="246"/>
      <c r="D142" s="235" t="s">
        <v>156</v>
      </c>
      <c r="E142" s="247" t="s">
        <v>1</v>
      </c>
      <c r="F142" s="248" t="s">
        <v>164</v>
      </c>
      <c r="G142" s="246"/>
      <c r="H142" s="249">
        <v>1.2350000000000001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156</v>
      </c>
      <c r="AU142" s="255" t="s">
        <v>86</v>
      </c>
      <c r="AV142" s="14" t="s">
        <v>147</v>
      </c>
      <c r="AW142" s="14" t="s">
        <v>32</v>
      </c>
      <c r="AX142" s="14" t="s">
        <v>84</v>
      </c>
      <c r="AY142" s="255" t="s">
        <v>140</v>
      </c>
    </row>
    <row r="143" s="2" customFormat="1" ht="14.4" customHeight="1">
      <c r="A143" s="38"/>
      <c r="B143" s="39"/>
      <c r="C143" s="219" t="s">
        <v>147</v>
      </c>
      <c r="D143" s="219" t="s">
        <v>143</v>
      </c>
      <c r="E143" s="220" t="s">
        <v>691</v>
      </c>
      <c r="F143" s="221" t="s">
        <v>692</v>
      </c>
      <c r="G143" s="222" t="s">
        <v>265</v>
      </c>
      <c r="H143" s="223">
        <v>1.2350000000000001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147</v>
      </c>
      <c r="AT143" s="231" t="s">
        <v>143</v>
      </c>
      <c r="AU143" s="231" t="s">
        <v>86</v>
      </c>
      <c r="AY143" s="17" t="s">
        <v>140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147</v>
      </c>
      <c r="BM143" s="231" t="s">
        <v>693</v>
      </c>
    </row>
    <row r="144" s="2" customFormat="1" ht="14.4" customHeight="1">
      <c r="A144" s="38"/>
      <c r="B144" s="39"/>
      <c r="C144" s="219" t="s">
        <v>165</v>
      </c>
      <c r="D144" s="219" t="s">
        <v>143</v>
      </c>
      <c r="E144" s="220" t="s">
        <v>694</v>
      </c>
      <c r="F144" s="221" t="s">
        <v>695</v>
      </c>
      <c r="G144" s="222" t="s">
        <v>332</v>
      </c>
      <c r="H144" s="223">
        <v>2.4700000000000002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147</v>
      </c>
      <c r="AT144" s="231" t="s">
        <v>143</v>
      </c>
      <c r="AU144" s="231" t="s">
        <v>86</v>
      </c>
      <c r="AY144" s="17" t="s">
        <v>140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147</v>
      </c>
      <c r="BM144" s="231" t="s">
        <v>696</v>
      </c>
    </row>
    <row r="145" s="13" customFormat="1">
      <c r="A145" s="13"/>
      <c r="B145" s="233"/>
      <c r="C145" s="234"/>
      <c r="D145" s="235" t="s">
        <v>156</v>
      </c>
      <c r="E145" s="236" t="s">
        <v>1</v>
      </c>
      <c r="F145" s="237" t="s">
        <v>697</v>
      </c>
      <c r="G145" s="234"/>
      <c r="H145" s="238">
        <v>2.4700000000000002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156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140</v>
      </c>
    </row>
    <row r="146" s="14" customFormat="1">
      <c r="A146" s="14"/>
      <c r="B146" s="245"/>
      <c r="C146" s="246"/>
      <c r="D146" s="235" t="s">
        <v>156</v>
      </c>
      <c r="E146" s="247" t="s">
        <v>1</v>
      </c>
      <c r="F146" s="248" t="s">
        <v>164</v>
      </c>
      <c r="G146" s="246"/>
      <c r="H146" s="249">
        <v>2.4700000000000002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156</v>
      </c>
      <c r="AU146" s="255" t="s">
        <v>86</v>
      </c>
      <c r="AV146" s="14" t="s">
        <v>147</v>
      </c>
      <c r="AW146" s="14" t="s">
        <v>32</v>
      </c>
      <c r="AX146" s="14" t="s">
        <v>84</v>
      </c>
      <c r="AY146" s="255" t="s">
        <v>140</v>
      </c>
    </row>
    <row r="147" s="2" customFormat="1" ht="14.4" customHeight="1">
      <c r="A147" s="38"/>
      <c r="B147" s="39"/>
      <c r="C147" s="219" t="s">
        <v>170</v>
      </c>
      <c r="D147" s="219" t="s">
        <v>143</v>
      </c>
      <c r="E147" s="220" t="s">
        <v>698</v>
      </c>
      <c r="F147" s="221" t="s">
        <v>699</v>
      </c>
      <c r="G147" s="222" t="s">
        <v>265</v>
      </c>
      <c r="H147" s="223">
        <v>0.495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147</v>
      </c>
      <c r="AT147" s="231" t="s">
        <v>143</v>
      </c>
      <c r="AU147" s="231" t="s">
        <v>86</v>
      </c>
      <c r="AY147" s="17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147</v>
      </c>
      <c r="BM147" s="231" t="s">
        <v>700</v>
      </c>
    </row>
    <row r="148" s="13" customFormat="1">
      <c r="A148" s="13"/>
      <c r="B148" s="233"/>
      <c r="C148" s="234"/>
      <c r="D148" s="235" t="s">
        <v>156</v>
      </c>
      <c r="E148" s="236" t="s">
        <v>1</v>
      </c>
      <c r="F148" s="237" t="s">
        <v>701</v>
      </c>
      <c r="G148" s="234"/>
      <c r="H148" s="238">
        <v>0.495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156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140</v>
      </c>
    </row>
    <row r="149" s="14" customFormat="1">
      <c r="A149" s="14"/>
      <c r="B149" s="245"/>
      <c r="C149" s="246"/>
      <c r="D149" s="235" t="s">
        <v>156</v>
      </c>
      <c r="E149" s="247" t="s">
        <v>1</v>
      </c>
      <c r="F149" s="248" t="s">
        <v>164</v>
      </c>
      <c r="G149" s="246"/>
      <c r="H149" s="249">
        <v>0.495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156</v>
      </c>
      <c r="AU149" s="255" t="s">
        <v>86</v>
      </c>
      <c r="AV149" s="14" t="s">
        <v>147</v>
      </c>
      <c r="AW149" s="14" t="s">
        <v>32</v>
      </c>
      <c r="AX149" s="14" t="s">
        <v>84</v>
      </c>
      <c r="AY149" s="255" t="s">
        <v>140</v>
      </c>
    </row>
    <row r="150" s="2" customFormat="1" ht="14.4" customHeight="1">
      <c r="A150" s="38"/>
      <c r="B150" s="39"/>
      <c r="C150" s="219" t="s">
        <v>176</v>
      </c>
      <c r="D150" s="219" t="s">
        <v>143</v>
      </c>
      <c r="E150" s="220" t="s">
        <v>702</v>
      </c>
      <c r="F150" s="221" t="s">
        <v>703</v>
      </c>
      <c r="G150" s="222" t="s">
        <v>265</v>
      </c>
      <c r="H150" s="223">
        <v>0.92000000000000004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147</v>
      </c>
      <c r="AT150" s="231" t="s">
        <v>143</v>
      </c>
      <c r="AU150" s="231" t="s">
        <v>86</v>
      </c>
      <c r="AY150" s="17" t="s">
        <v>140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147</v>
      </c>
      <c r="BM150" s="231" t="s">
        <v>704</v>
      </c>
    </row>
    <row r="151" s="13" customFormat="1">
      <c r="A151" s="13"/>
      <c r="B151" s="233"/>
      <c r="C151" s="234"/>
      <c r="D151" s="235" t="s">
        <v>156</v>
      </c>
      <c r="E151" s="236" t="s">
        <v>1</v>
      </c>
      <c r="F151" s="237" t="s">
        <v>705</v>
      </c>
      <c r="G151" s="234"/>
      <c r="H151" s="238">
        <v>0.92000000000000004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156</v>
      </c>
      <c r="AU151" s="244" t="s">
        <v>86</v>
      </c>
      <c r="AV151" s="13" t="s">
        <v>86</v>
      </c>
      <c r="AW151" s="13" t="s">
        <v>32</v>
      </c>
      <c r="AX151" s="13" t="s">
        <v>76</v>
      </c>
      <c r="AY151" s="244" t="s">
        <v>140</v>
      </c>
    </row>
    <row r="152" s="14" customFormat="1">
      <c r="A152" s="14"/>
      <c r="B152" s="245"/>
      <c r="C152" s="246"/>
      <c r="D152" s="235" t="s">
        <v>156</v>
      </c>
      <c r="E152" s="247" t="s">
        <v>1</v>
      </c>
      <c r="F152" s="248" t="s">
        <v>164</v>
      </c>
      <c r="G152" s="246"/>
      <c r="H152" s="249">
        <v>0.92000000000000004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156</v>
      </c>
      <c r="AU152" s="255" t="s">
        <v>86</v>
      </c>
      <c r="AV152" s="14" t="s">
        <v>147</v>
      </c>
      <c r="AW152" s="14" t="s">
        <v>32</v>
      </c>
      <c r="AX152" s="14" t="s">
        <v>84</v>
      </c>
      <c r="AY152" s="255" t="s">
        <v>140</v>
      </c>
    </row>
    <row r="153" s="2" customFormat="1" ht="14.4" customHeight="1">
      <c r="A153" s="38"/>
      <c r="B153" s="39"/>
      <c r="C153" s="266" t="s">
        <v>182</v>
      </c>
      <c r="D153" s="266" t="s">
        <v>362</v>
      </c>
      <c r="E153" s="267" t="s">
        <v>706</v>
      </c>
      <c r="F153" s="268" t="s">
        <v>707</v>
      </c>
      <c r="G153" s="269" t="s">
        <v>332</v>
      </c>
      <c r="H153" s="270">
        <v>1.724</v>
      </c>
      <c r="I153" s="271"/>
      <c r="J153" s="272">
        <f>ROUND(I153*H153,2)</f>
        <v>0</v>
      </c>
      <c r="K153" s="273"/>
      <c r="L153" s="274"/>
      <c r="M153" s="275" t="s">
        <v>1</v>
      </c>
      <c r="N153" s="276" t="s">
        <v>41</v>
      </c>
      <c r="O153" s="91"/>
      <c r="P153" s="229">
        <f>O153*H153</f>
        <v>0</v>
      </c>
      <c r="Q153" s="229">
        <v>1.724</v>
      </c>
      <c r="R153" s="229">
        <f>Q153*H153</f>
        <v>2.9721759999999997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182</v>
      </c>
      <c r="AT153" s="231" t="s">
        <v>362</v>
      </c>
      <c r="AU153" s="231" t="s">
        <v>86</v>
      </c>
      <c r="AY153" s="17" t="s">
        <v>140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147</v>
      </c>
      <c r="BM153" s="231" t="s">
        <v>708</v>
      </c>
    </row>
    <row r="154" s="13" customFormat="1">
      <c r="A154" s="13"/>
      <c r="B154" s="233"/>
      <c r="C154" s="234"/>
      <c r="D154" s="235" t="s">
        <v>156</v>
      </c>
      <c r="E154" s="236" t="s">
        <v>1</v>
      </c>
      <c r="F154" s="237" t="s">
        <v>709</v>
      </c>
      <c r="G154" s="234"/>
      <c r="H154" s="238">
        <v>1.724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156</v>
      </c>
      <c r="AU154" s="244" t="s">
        <v>86</v>
      </c>
      <c r="AV154" s="13" t="s">
        <v>86</v>
      </c>
      <c r="AW154" s="13" t="s">
        <v>32</v>
      </c>
      <c r="AX154" s="13" t="s">
        <v>76</v>
      </c>
      <c r="AY154" s="244" t="s">
        <v>140</v>
      </c>
    </row>
    <row r="155" s="14" customFormat="1">
      <c r="A155" s="14"/>
      <c r="B155" s="245"/>
      <c r="C155" s="246"/>
      <c r="D155" s="235" t="s">
        <v>156</v>
      </c>
      <c r="E155" s="247" t="s">
        <v>1</v>
      </c>
      <c r="F155" s="248" t="s">
        <v>164</v>
      </c>
      <c r="G155" s="246"/>
      <c r="H155" s="249">
        <v>1.724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156</v>
      </c>
      <c r="AU155" s="255" t="s">
        <v>86</v>
      </c>
      <c r="AV155" s="14" t="s">
        <v>147</v>
      </c>
      <c r="AW155" s="14" t="s">
        <v>32</v>
      </c>
      <c r="AX155" s="14" t="s">
        <v>84</v>
      </c>
      <c r="AY155" s="255" t="s">
        <v>140</v>
      </c>
    </row>
    <row r="156" s="12" customFormat="1" ht="22.8" customHeight="1">
      <c r="A156" s="12"/>
      <c r="B156" s="203"/>
      <c r="C156" s="204"/>
      <c r="D156" s="205" t="s">
        <v>75</v>
      </c>
      <c r="E156" s="217" t="s">
        <v>147</v>
      </c>
      <c r="F156" s="217" t="s">
        <v>710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P157</f>
        <v>0</v>
      </c>
      <c r="Q156" s="211"/>
      <c r="R156" s="212">
        <f>R157</f>
        <v>0.1089072</v>
      </c>
      <c r="S156" s="211"/>
      <c r="T156" s="213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84</v>
      </c>
      <c r="AT156" s="215" t="s">
        <v>75</v>
      </c>
      <c r="AU156" s="215" t="s">
        <v>84</v>
      </c>
      <c r="AY156" s="214" t="s">
        <v>140</v>
      </c>
      <c r="BK156" s="216">
        <f>BK157</f>
        <v>0</v>
      </c>
    </row>
    <row r="157" s="2" customFormat="1" ht="14.4" customHeight="1">
      <c r="A157" s="38"/>
      <c r="B157" s="39"/>
      <c r="C157" s="219" t="s">
        <v>187</v>
      </c>
      <c r="D157" s="219" t="s">
        <v>143</v>
      </c>
      <c r="E157" s="220" t="s">
        <v>711</v>
      </c>
      <c r="F157" s="221" t="s">
        <v>712</v>
      </c>
      <c r="G157" s="222" t="s">
        <v>265</v>
      </c>
      <c r="H157" s="223">
        <v>0.23999999999999999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0.45378000000000002</v>
      </c>
      <c r="R157" s="229">
        <f>Q157*H157</f>
        <v>0.1089072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147</v>
      </c>
      <c r="AT157" s="231" t="s">
        <v>143</v>
      </c>
      <c r="AU157" s="231" t="s">
        <v>86</v>
      </c>
      <c r="AY157" s="17" t="s">
        <v>140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147</v>
      </c>
      <c r="BM157" s="231" t="s">
        <v>713</v>
      </c>
    </row>
    <row r="158" s="12" customFormat="1" ht="22.8" customHeight="1">
      <c r="A158" s="12"/>
      <c r="B158" s="203"/>
      <c r="C158" s="204"/>
      <c r="D158" s="205" t="s">
        <v>75</v>
      </c>
      <c r="E158" s="217" t="s">
        <v>170</v>
      </c>
      <c r="F158" s="217" t="s">
        <v>181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SUM(P159:P161)</f>
        <v>0</v>
      </c>
      <c r="Q158" s="211"/>
      <c r="R158" s="212">
        <f>SUM(R159:R161)</f>
        <v>0.13023360000000001</v>
      </c>
      <c r="S158" s="211"/>
      <c r="T158" s="213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84</v>
      </c>
      <c r="AT158" s="215" t="s">
        <v>75</v>
      </c>
      <c r="AU158" s="215" t="s">
        <v>84</v>
      </c>
      <c r="AY158" s="214" t="s">
        <v>140</v>
      </c>
      <c r="BK158" s="216">
        <f>SUM(BK159:BK161)</f>
        <v>0</v>
      </c>
    </row>
    <row r="159" s="2" customFormat="1" ht="14.4" customHeight="1">
      <c r="A159" s="38"/>
      <c r="B159" s="39"/>
      <c r="C159" s="219" t="s">
        <v>192</v>
      </c>
      <c r="D159" s="219" t="s">
        <v>143</v>
      </c>
      <c r="E159" s="220" t="s">
        <v>714</v>
      </c>
      <c r="F159" s="221" t="s">
        <v>715</v>
      </c>
      <c r="G159" s="222" t="s">
        <v>265</v>
      </c>
      <c r="H159" s="223">
        <v>0.23999999999999999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0.54264000000000001</v>
      </c>
      <c r="R159" s="229">
        <f>Q159*H159</f>
        <v>0.13023360000000001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147</v>
      </c>
      <c r="AT159" s="231" t="s">
        <v>143</v>
      </c>
      <c r="AU159" s="231" t="s">
        <v>86</v>
      </c>
      <c r="AY159" s="17" t="s">
        <v>140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147</v>
      </c>
      <c r="BM159" s="231" t="s">
        <v>716</v>
      </c>
    </row>
    <row r="160" s="13" customFormat="1">
      <c r="A160" s="13"/>
      <c r="B160" s="233"/>
      <c r="C160" s="234"/>
      <c r="D160" s="235" t="s">
        <v>156</v>
      </c>
      <c r="E160" s="236" t="s">
        <v>1</v>
      </c>
      <c r="F160" s="237" t="s">
        <v>717</v>
      </c>
      <c r="G160" s="234"/>
      <c r="H160" s="238">
        <v>0.23999999999999999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156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140</v>
      </c>
    </row>
    <row r="161" s="14" customFormat="1">
      <c r="A161" s="14"/>
      <c r="B161" s="245"/>
      <c r="C161" s="246"/>
      <c r="D161" s="235" t="s">
        <v>156</v>
      </c>
      <c r="E161" s="247" t="s">
        <v>1</v>
      </c>
      <c r="F161" s="248" t="s">
        <v>164</v>
      </c>
      <c r="G161" s="246"/>
      <c r="H161" s="249">
        <v>0.23999999999999999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156</v>
      </c>
      <c r="AU161" s="255" t="s">
        <v>86</v>
      </c>
      <c r="AV161" s="14" t="s">
        <v>147</v>
      </c>
      <c r="AW161" s="14" t="s">
        <v>32</v>
      </c>
      <c r="AX161" s="14" t="s">
        <v>84</v>
      </c>
      <c r="AY161" s="255" t="s">
        <v>140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187</v>
      </c>
      <c r="F162" s="217" t="s">
        <v>239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SUM(P163:P208)</f>
        <v>0</v>
      </c>
      <c r="Q162" s="211"/>
      <c r="R162" s="212">
        <f>SUM(R163:R208)</f>
        <v>3.0181800000000001</v>
      </c>
      <c r="S162" s="211"/>
      <c r="T162" s="213">
        <f>SUM(T163:T208)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140</v>
      </c>
      <c r="BK162" s="216">
        <f>SUM(BK163:BK208)</f>
        <v>0</v>
      </c>
    </row>
    <row r="163" s="2" customFormat="1" ht="14.4" customHeight="1">
      <c r="A163" s="38"/>
      <c r="B163" s="39"/>
      <c r="C163" s="219" t="s">
        <v>197</v>
      </c>
      <c r="D163" s="219" t="s">
        <v>143</v>
      </c>
      <c r="E163" s="220" t="s">
        <v>718</v>
      </c>
      <c r="F163" s="221" t="s">
        <v>719</v>
      </c>
      <c r="G163" s="222" t="s">
        <v>173</v>
      </c>
      <c r="H163" s="223">
        <v>7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230</v>
      </c>
      <c r="AT163" s="231" t="s">
        <v>143</v>
      </c>
      <c r="AU163" s="231" t="s">
        <v>86</v>
      </c>
      <c r="AY163" s="17" t="s">
        <v>140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230</v>
      </c>
      <c r="BM163" s="231" t="s">
        <v>720</v>
      </c>
    </row>
    <row r="164" s="2" customFormat="1" ht="14.4" customHeight="1">
      <c r="A164" s="38"/>
      <c r="B164" s="39"/>
      <c r="C164" s="219" t="s">
        <v>8</v>
      </c>
      <c r="D164" s="219" t="s">
        <v>143</v>
      </c>
      <c r="E164" s="220" t="s">
        <v>721</v>
      </c>
      <c r="F164" s="221" t="s">
        <v>722</v>
      </c>
      <c r="G164" s="222" t="s">
        <v>173</v>
      </c>
      <c r="H164" s="223">
        <v>7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230</v>
      </c>
      <c r="AT164" s="231" t="s">
        <v>143</v>
      </c>
      <c r="AU164" s="231" t="s">
        <v>86</v>
      </c>
      <c r="AY164" s="17" t="s">
        <v>140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230</v>
      </c>
      <c r="BM164" s="231" t="s">
        <v>723</v>
      </c>
    </row>
    <row r="165" s="2" customFormat="1" ht="14.4" customHeight="1">
      <c r="A165" s="38"/>
      <c r="B165" s="39"/>
      <c r="C165" s="219" t="s">
        <v>216</v>
      </c>
      <c r="D165" s="219" t="s">
        <v>143</v>
      </c>
      <c r="E165" s="220" t="s">
        <v>724</v>
      </c>
      <c r="F165" s="221" t="s">
        <v>725</v>
      </c>
      <c r="G165" s="222" t="s">
        <v>173</v>
      </c>
      <c r="H165" s="223">
        <v>10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230</v>
      </c>
      <c r="AT165" s="231" t="s">
        <v>143</v>
      </c>
      <c r="AU165" s="231" t="s">
        <v>86</v>
      </c>
      <c r="AY165" s="17" t="s">
        <v>140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230</v>
      </c>
      <c r="BM165" s="231" t="s">
        <v>726</v>
      </c>
    </row>
    <row r="166" s="2" customFormat="1" ht="14.4" customHeight="1">
      <c r="A166" s="38"/>
      <c r="B166" s="39"/>
      <c r="C166" s="219" t="s">
        <v>220</v>
      </c>
      <c r="D166" s="219" t="s">
        <v>143</v>
      </c>
      <c r="E166" s="220" t="s">
        <v>727</v>
      </c>
      <c r="F166" s="221" t="s">
        <v>728</v>
      </c>
      <c r="G166" s="222" t="s">
        <v>332</v>
      </c>
      <c r="H166" s="223">
        <v>0.29999999999999999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230</v>
      </c>
      <c r="AT166" s="231" t="s">
        <v>143</v>
      </c>
      <c r="AU166" s="231" t="s">
        <v>86</v>
      </c>
      <c r="AY166" s="17" t="s">
        <v>140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230</v>
      </c>
      <c r="BM166" s="231" t="s">
        <v>729</v>
      </c>
    </row>
    <row r="167" s="2" customFormat="1" ht="14.4" customHeight="1">
      <c r="A167" s="38"/>
      <c r="B167" s="39"/>
      <c r="C167" s="219" t="s">
        <v>225</v>
      </c>
      <c r="D167" s="219" t="s">
        <v>143</v>
      </c>
      <c r="E167" s="220" t="s">
        <v>730</v>
      </c>
      <c r="F167" s="221" t="s">
        <v>731</v>
      </c>
      <c r="G167" s="222" t="s">
        <v>173</v>
      </c>
      <c r="H167" s="223">
        <v>5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230</v>
      </c>
      <c r="AT167" s="231" t="s">
        <v>143</v>
      </c>
      <c r="AU167" s="231" t="s">
        <v>86</v>
      </c>
      <c r="AY167" s="17" t="s">
        <v>140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230</v>
      </c>
      <c r="BM167" s="231" t="s">
        <v>732</v>
      </c>
    </row>
    <row r="168" s="2" customFormat="1" ht="14.4" customHeight="1">
      <c r="A168" s="38"/>
      <c r="B168" s="39"/>
      <c r="C168" s="219" t="s">
        <v>230</v>
      </c>
      <c r="D168" s="219" t="s">
        <v>143</v>
      </c>
      <c r="E168" s="220" t="s">
        <v>733</v>
      </c>
      <c r="F168" s="221" t="s">
        <v>734</v>
      </c>
      <c r="G168" s="222" t="s">
        <v>173</v>
      </c>
      <c r="H168" s="223">
        <v>54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230</v>
      </c>
      <c r="AT168" s="231" t="s">
        <v>143</v>
      </c>
      <c r="AU168" s="231" t="s">
        <v>86</v>
      </c>
      <c r="AY168" s="17" t="s">
        <v>140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230</v>
      </c>
      <c r="BM168" s="231" t="s">
        <v>735</v>
      </c>
    </row>
    <row r="169" s="2" customFormat="1" ht="14.4" customHeight="1">
      <c r="A169" s="38"/>
      <c r="B169" s="39"/>
      <c r="C169" s="219" t="s">
        <v>235</v>
      </c>
      <c r="D169" s="219" t="s">
        <v>143</v>
      </c>
      <c r="E169" s="220" t="s">
        <v>736</v>
      </c>
      <c r="F169" s="221" t="s">
        <v>737</v>
      </c>
      <c r="G169" s="222" t="s">
        <v>332</v>
      </c>
      <c r="H169" s="223">
        <v>0.11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230</v>
      </c>
      <c r="AT169" s="231" t="s">
        <v>143</v>
      </c>
      <c r="AU169" s="231" t="s">
        <v>86</v>
      </c>
      <c r="AY169" s="17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230</v>
      </c>
      <c r="BM169" s="231" t="s">
        <v>738</v>
      </c>
    </row>
    <row r="170" s="2" customFormat="1" ht="14.4" customHeight="1">
      <c r="A170" s="38"/>
      <c r="B170" s="39"/>
      <c r="C170" s="219" t="s">
        <v>240</v>
      </c>
      <c r="D170" s="219" t="s">
        <v>143</v>
      </c>
      <c r="E170" s="220" t="s">
        <v>739</v>
      </c>
      <c r="F170" s="221" t="s">
        <v>740</v>
      </c>
      <c r="G170" s="222" t="s">
        <v>741</v>
      </c>
      <c r="H170" s="223">
        <v>3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230</v>
      </c>
      <c r="AT170" s="231" t="s">
        <v>143</v>
      </c>
      <c r="AU170" s="231" t="s">
        <v>86</v>
      </c>
      <c r="AY170" s="17" t="s">
        <v>140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230</v>
      </c>
      <c r="BM170" s="231" t="s">
        <v>742</v>
      </c>
    </row>
    <row r="171" s="2" customFormat="1" ht="14.4" customHeight="1">
      <c r="A171" s="38"/>
      <c r="B171" s="39"/>
      <c r="C171" s="219" t="s">
        <v>245</v>
      </c>
      <c r="D171" s="219" t="s">
        <v>143</v>
      </c>
      <c r="E171" s="220" t="s">
        <v>743</v>
      </c>
      <c r="F171" s="221" t="s">
        <v>744</v>
      </c>
      <c r="G171" s="222" t="s">
        <v>741</v>
      </c>
      <c r="H171" s="223">
        <v>3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230</v>
      </c>
      <c r="AT171" s="231" t="s">
        <v>143</v>
      </c>
      <c r="AU171" s="231" t="s">
        <v>86</v>
      </c>
      <c r="AY171" s="17" t="s">
        <v>140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230</v>
      </c>
      <c r="BM171" s="231" t="s">
        <v>745</v>
      </c>
    </row>
    <row r="172" s="2" customFormat="1" ht="14.4" customHeight="1">
      <c r="A172" s="38"/>
      <c r="B172" s="39"/>
      <c r="C172" s="219" t="s">
        <v>249</v>
      </c>
      <c r="D172" s="219" t="s">
        <v>143</v>
      </c>
      <c r="E172" s="220" t="s">
        <v>746</v>
      </c>
      <c r="F172" s="221" t="s">
        <v>747</v>
      </c>
      <c r="G172" s="222" t="s">
        <v>741</v>
      </c>
      <c r="H172" s="223">
        <v>1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230</v>
      </c>
      <c r="AT172" s="231" t="s">
        <v>143</v>
      </c>
      <c r="AU172" s="231" t="s">
        <v>86</v>
      </c>
      <c r="AY172" s="17" t="s">
        <v>140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230</v>
      </c>
      <c r="BM172" s="231" t="s">
        <v>748</v>
      </c>
    </row>
    <row r="173" s="2" customFormat="1" ht="14.4" customHeight="1">
      <c r="A173" s="38"/>
      <c r="B173" s="39"/>
      <c r="C173" s="219" t="s">
        <v>7</v>
      </c>
      <c r="D173" s="219" t="s">
        <v>143</v>
      </c>
      <c r="E173" s="220" t="s">
        <v>749</v>
      </c>
      <c r="F173" s="221" t="s">
        <v>750</v>
      </c>
      <c r="G173" s="222" t="s">
        <v>741</v>
      </c>
      <c r="H173" s="223">
        <v>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230</v>
      </c>
      <c r="AT173" s="231" t="s">
        <v>143</v>
      </c>
      <c r="AU173" s="231" t="s">
        <v>86</v>
      </c>
      <c r="AY173" s="17" t="s">
        <v>140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230</v>
      </c>
      <c r="BM173" s="231" t="s">
        <v>751</v>
      </c>
    </row>
    <row r="174" s="2" customFormat="1" ht="14.4" customHeight="1">
      <c r="A174" s="38"/>
      <c r="B174" s="39"/>
      <c r="C174" s="219" t="s">
        <v>262</v>
      </c>
      <c r="D174" s="219" t="s">
        <v>143</v>
      </c>
      <c r="E174" s="220" t="s">
        <v>752</v>
      </c>
      <c r="F174" s="221" t="s">
        <v>753</v>
      </c>
      <c r="G174" s="222" t="s">
        <v>741</v>
      </c>
      <c r="H174" s="223">
        <v>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230</v>
      </c>
      <c r="AT174" s="231" t="s">
        <v>143</v>
      </c>
      <c r="AU174" s="231" t="s">
        <v>86</v>
      </c>
      <c r="AY174" s="17" t="s">
        <v>140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230</v>
      </c>
      <c r="BM174" s="231" t="s">
        <v>754</v>
      </c>
    </row>
    <row r="175" s="2" customFormat="1" ht="14.4" customHeight="1">
      <c r="A175" s="38"/>
      <c r="B175" s="39"/>
      <c r="C175" s="219" t="s">
        <v>268</v>
      </c>
      <c r="D175" s="219" t="s">
        <v>143</v>
      </c>
      <c r="E175" s="220" t="s">
        <v>755</v>
      </c>
      <c r="F175" s="221" t="s">
        <v>756</v>
      </c>
      <c r="G175" s="222" t="s">
        <v>332</v>
      </c>
      <c r="H175" s="223">
        <v>0.25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230</v>
      </c>
      <c r="AT175" s="231" t="s">
        <v>143</v>
      </c>
      <c r="AU175" s="231" t="s">
        <v>86</v>
      </c>
      <c r="AY175" s="17" t="s">
        <v>140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230</v>
      </c>
      <c r="BM175" s="231" t="s">
        <v>757</v>
      </c>
    </row>
    <row r="176" s="2" customFormat="1" ht="14.4" customHeight="1">
      <c r="A176" s="38"/>
      <c r="B176" s="39"/>
      <c r="C176" s="219" t="s">
        <v>274</v>
      </c>
      <c r="D176" s="219" t="s">
        <v>143</v>
      </c>
      <c r="E176" s="220" t="s">
        <v>758</v>
      </c>
      <c r="F176" s="221" t="s">
        <v>759</v>
      </c>
      <c r="G176" s="222" t="s">
        <v>741</v>
      </c>
      <c r="H176" s="223">
        <v>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230</v>
      </c>
      <c r="AT176" s="231" t="s">
        <v>143</v>
      </c>
      <c r="AU176" s="231" t="s">
        <v>86</v>
      </c>
      <c r="AY176" s="17" t="s">
        <v>140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230</v>
      </c>
      <c r="BM176" s="231" t="s">
        <v>760</v>
      </c>
    </row>
    <row r="177" s="2" customFormat="1" ht="14.4" customHeight="1">
      <c r="A177" s="38"/>
      <c r="B177" s="39"/>
      <c r="C177" s="219" t="s">
        <v>280</v>
      </c>
      <c r="D177" s="219" t="s">
        <v>143</v>
      </c>
      <c r="E177" s="220" t="s">
        <v>761</v>
      </c>
      <c r="F177" s="221" t="s">
        <v>762</v>
      </c>
      <c r="G177" s="222" t="s">
        <v>741</v>
      </c>
      <c r="H177" s="223">
        <v>3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230</v>
      </c>
      <c r="AT177" s="231" t="s">
        <v>143</v>
      </c>
      <c r="AU177" s="231" t="s">
        <v>86</v>
      </c>
      <c r="AY177" s="17" t="s">
        <v>140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230</v>
      </c>
      <c r="BM177" s="231" t="s">
        <v>763</v>
      </c>
    </row>
    <row r="178" s="2" customFormat="1" ht="14.4" customHeight="1">
      <c r="A178" s="38"/>
      <c r="B178" s="39"/>
      <c r="C178" s="219" t="s">
        <v>285</v>
      </c>
      <c r="D178" s="219" t="s">
        <v>143</v>
      </c>
      <c r="E178" s="220" t="s">
        <v>764</v>
      </c>
      <c r="F178" s="221" t="s">
        <v>765</v>
      </c>
      <c r="G178" s="222" t="s">
        <v>146</v>
      </c>
      <c r="H178" s="223">
        <v>3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230</v>
      </c>
      <c r="AT178" s="231" t="s">
        <v>143</v>
      </c>
      <c r="AU178" s="231" t="s">
        <v>86</v>
      </c>
      <c r="AY178" s="17" t="s">
        <v>140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230</v>
      </c>
      <c r="BM178" s="231" t="s">
        <v>766</v>
      </c>
    </row>
    <row r="179" s="2" customFormat="1" ht="14.4" customHeight="1">
      <c r="A179" s="38"/>
      <c r="B179" s="39"/>
      <c r="C179" s="219" t="s">
        <v>290</v>
      </c>
      <c r="D179" s="219" t="s">
        <v>143</v>
      </c>
      <c r="E179" s="220" t="s">
        <v>767</v>
      </c>
      <c r="F179" s="221" t="s">
        <v>768</v>
      </c>
      <c r="G179" s="222" t="s">
        <v>154</v>
      </c>
      <c r="H179" s="223">
        <v>3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147</v>
      </c>
      <c r="AT179" s="231" t="s">
        <v>143</v>
      </c>
      <c r="AU179" s="231" t="s">
        <v>86</v>
      </c>
      <c r="AY179" s="17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147</v>
      </c>
      <c r="BM179" s="231" t="s">
        <v>769</v>
      </c>
    </row>
    <row r="180" s="13" customFormat="1">
      <c r="A180" s="13"/>
      <c r="B180" s="233"/>
      <c r="C180" s="234"/>
      <c r="D180" s="235" t="s">
        <v>156</v>
      </c>
      <c r="E180" s="236" t="s">
        <v>1</v>
      </c>
      <c r="F180" s="237" t="s">
        <v>770</v>
      </c>
      <c r="G180" s="234"/>
      <c r="H180" s="238">
        <v>3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156</v>
      </c>
      <c r="AU180" s="244" t="s">
        <v>86</v>
      </c>
      <c r="AV180" s="13" t="s">
        <v>86</v>
      </c>
      <c r="AW180" s="13" t="s">
        <v>32</v>
      </c>
      <c r="AX180" s="13" t="s">
        <v>76</v>
      </c>
      <c r="AY180" s="244" t="s">
        <v>140</v>
      </c>
    </row>
    <row r="181" s="14" customFormat="1">
      <c r="A181" s="14"/>
      <c r="B181" s="245"/>
      <c r="C181" s="246"/>
      <c r="D181" s="235" t="s">
        <v>156</v>
      </c>
      <c r="E181" s="247" t="s">
        <v>1</v>
      </c>
      <c r="F181" s="248" t="s">
        <v>164</v>
      </c>
      <c r="G181" s="246"/>
      <c r="H181" s="249">
        <v>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156</v>
      </c>
      <c r="AU181" s="255" t="s">
        <v>86</v>
      </c>
      <c r="AV181" s="14" t="s">
        <v>147</v>
      </c>
      <c r="AW181" s="14" t="s">
        <v>32</v>
      </c>
      <c r="AX181" s="14" t="s">
        <v>84</v>
      </c>
      <c r="AY181" s="255" t="s">
        <v>140</v>
      </c>
    </row>
    <row r="182" s="2" customFormat="1" ht="14.4" customHeight="1">
      <c r="A182" s="38"/>
      <c r="B182" s="39"/>
      <c r="C182" s="219" t="s">
        <v>295</v>
      </c>
      <c r="D182" s="219" t="s">
        <v>143</v>
      </c>
      <c r="E182" s="220" t="s">
        <v>771</v>
      </c>
      <c r="F182" s="221" t="s">
        <v>772</v>
      </c>
      <c r="G182" s="222" t="s">
        <v>173</v>
      </c>
      <c r="H182" s="223">
        <v>50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0.0195</v>
      </c>
      <c r="R182" s="229">
        <f>Q182*H182</f>
        <v>0.97499999999999998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147</v>
      </c>
      <c r="AT182" s="231" t="s">
        <v>143</v>
      </c>
      <c r="AU182" s="231" t="s">
        <v>86</v>
      </c>
      <c r="AY182" s="17" t="s">
        <v>140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147</v>
      </c>
      <c r="BM182" s="231" t="s">
        <v>773</v>
      </c>
    </row>
    <row r="183" s="2" customFormat="1" ht="14.4" customHeight="1">
      <c r="A183" s="38"/>
      <c r="B183" s="39"/>
      <c r="C183" s="219" t="s">
        <v>300</v>
      </c>
      <c r="D183" s="219" t="s">
        <v>143</v>
      </c>
      <c r="E183" s="220" t="s">
        <v>774</v>
      </c>
      <c r="F183" s="221" t="s">
        <v>775</v>
      </c>
      <c r="G183" s="222" t="s">
        <v>173</v>
      </c>
      <c r="H183" s="223">
        <v>14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0.0083999999999999995</v>
      </c>
      <c r="R183" s="229">
        <f>Q183*H183</f>
        <v>0.1176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147</v>
      </c>
      <c r="AT183" s="231" t="s">
        <v>143</v>
      </c>
      <c r="AU183" s="231" t="s">
        <v>86</v>
      </c>
      <c r="AY183" s="17" t="s">
        <v>140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147</v>
      </c>
      <c r="BM183" s="231" t="s">
        <v>776</v>
      </c>
    </row>
    <row r="184" s="2" customFormat="1" ht="14.4" customHeight="1">
      <c r="A184" s="38"/>
      <c r="B184" s="39"/>
      <c r="C184" s="219" t="s">
        <v>305</v>
      </c>
      <c r="D184" s="219" t="s">
        <v>143</v>
      </c>
      <c r="E184" s="220" t="s">
        <v>777</v>
      </c>
      <c r="F184" s="221" t="s">
        <v>778</v>
      </c>
      <c r="G184" s="222" t="s">
        <v>173</v>
      </c>
      <c r="H184" s="223">
        <v>6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147</v>
      </c>
      <c r="AT184" s="231" t="s">
        <v>143</v>
      </c>
      <c r="AU184" s="231" t="s">
        <v>86</v>
      </c>
      <c r="AY184" s="17" t="s">
        <v>140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147</v>
      </c>
      <c r="BM184" s="231" t="s">
        <v>779</v>
      </c>
    </row>
    <row r="185" s="13" customFormat="1">
      <c r="A185" s="13"/>
      <c r="B185" s="233"/>
      <c r="C185" s="234"/>
      <c r="D185" s="235" t="s">
        <v>156</v>
      </c>
      <c r="E185" s="236" t="s">
        <v>1</v>
      </c>
      <c r="F185" s="237" t="s">
        <v>780</v>
      </c>
      <c r="G185" s="234"/>
      <c r="H185" s="238">
        <v>6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156</v>
      </c>
      <c r="AU185" s="244" t="s">
        <v>86</v>
      </c>
      <c r="AV185" s="13" t="s">
        <v>86</v>
      </c>
      <c r="AW185" s="13" t="s">
        <v>32</v>
      </c>
      <c r="AX185" s="13" t="s">
        <v>76</v>
      </c>
      <c r="AY185" s="244" t="s">
        <v>140</v>
      </c>
    </row>
    <row r="186" s="14" customFormat="1">
      <c r="A186" s="14"/>
      <c r="B186" s="245"/>
      <c r="C186" s="246"/>
      <c r="D186" s="235" t="s">
        <v>156</v>
      </c>
      <c r="E186" s="247" t="s">
        <v>1</v>
      </c>
      <c r="F186" s="248" t="s">
        <v>164</v>
      </c>
      <c r="G186" s="246"/>
      <c r="H186" s="249">
        <v>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156</v>
      </c>
      <c r="AU186" s="255" t="s">
        <v>86</v>
      </c>
      <c r="AV186" s="14" t="s">
        <v>147</v>
      </c>
      <c r="AW186" s="14" t="s">
        <v>32</v>
      </c>
      <c r="AX186" s="14" t="s">
        <v>84</v>
      </c>
      <c r="AY186" s="255" t="s">
        <v>140</v>
      </c>
    </row>
    <row r="187" s="2" customFormat="1" ht="14.4" customHeight="1">
      <c r="A187" s="38"/>
      <c r="B187" s="39"/>
      <c r="C187" s="219" t="s">
        <v>310</v>
      </c>
      <c r="D187" s="219" t="s">
        <v>143</v>
      </c>
      <c r="E187" s="220" t="s">
        <v>781</v>
      </c>
      <c r="F187" s="221" t="s">
        <v>782</v>
      </c>
      <c r="G187" s="222" t="s">
        <v>173</v>
      </c>
      <c r="H187" s="223">
        <v>6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147</v>
      </c>
      <c r="AT187" s="231" t="s">
        <v>143</v>
      </c>
      <c r="AU187" s="231" t="s">
        <v>86</v>
      </c>
      <c r="AY187" s="17" t="s">
        <v>140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147</v>
      </c>
      <c r="BM187" s="231" t="s">
        <v>783</v>
      </c>
    </row>
    <row r="188" s="2" customFormat="1" ht="14.4" customHeight="1">
      <c r="A188" s="38"/>
      <c r="B188" s="39"/>
      <c r="C188" s="219" t="s">
        <v>315</v>
      </c>
      <c r="D188" s="219" t="s">
        <v>143</v>
      </c>
      <c r="E188" s="220" t="s">
        <v>784</v>
      </c>
      <c r="F188" s="221" t="s">
        <v>785</v>
      </c>
      <c r="G188" s="222" t="s">
        <v>786</v>
      </c>
      <c r="H188" s="223">
        <v>72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0.0057600000000000004</v>
      </c>
      <c r="R188" s="229">
        <f>Q188*H188</f>
        <v>0.41472000000000003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147</v>
      </c>
      <c r="AT188" s="231" t="s">
        <v>143</v>
      </c>
      <c r="AU188" s="231" t="s">
        <v>86</v>
      </c>
      <c r="AY188" s="17" t="s">
        <v>140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147</v>
      </c>
      <c r="BM188" s="231" t="s">
        <v>787</v>
      </c>
    </row>
    <row r="189" s="15" customFormat="1">
      <c r="A189" s="15"/>
      <c r="B189" s="256"/>
      <c r="C189" s="257"/>
      <c r="D189" s="235" t="s">
        <v>156</v>
      </c>
      <c r="E189" s="258" t="s">
        <v>1</v>
      </c>
      <c r="F189" s="259" t="s">
        <v>788</v>
      </c>
      <c r="G189" s="257"/>
      <c r="H189" s="258" t="s">
        <v>1</v>
      </c>
      <c r="I189" s="260"/>
      <c r="J189" s="257"/>
      <c r="K189" s="257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156</v>
      </c>
      <c r="AU189" s="265" t="s">
        <v>86</v>
      </c>
      <c r="AV189" s="15" t="s">
        <v>84</v>
      </c>
      <c r="AW189" s="15" t="s">
        <v>32</v>
      </c>
      <c r="AX189" s="15" t="s">
        <v>76</v>
      </c>
      <c r="AY189" s="265" t="s">
        <v>140</v>
      </c>
    </row>
    <row r="190" s="13" customFormat="1">
      <c r="A190" s="13"/>
      <c r="B190" s="233"/>
      <c r="C190" s="234"/>
      <c r="D190" s="235" t="s">
        <v>156</v>
      </c>
      <c r="E190" s="236" t="s">
        <v>1</v>
      </c>
      <c r="F190" s="237" t="s">
        <v>789</v>
      </c>
      <c r="G190" s="234"/>
      <c r="H190" s="238">
        <v>19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156</v>
      </c>
      <c r="AU190" s="244" t="s">
        <v>86</v>
      </c>
      <c r="AV190" s="13" t="s">
        <v>86</v>
      </c>
      <c r="AW190" s="13" t="s">
        <v>32</v>
      </c>
      <c r="AX190" s="13" t="s">
        <v>76</v>
      </c>
      <c r="AY190" s="244" t="s">
        <v>140</v>
      </c>
    </row>
    <row r="191" s="15" customFormat="1">
      <c r="A191" s="15"/>
      <c r="B191" s="256"/>
      <c r="C191" s="257"/>
      <c r="D191" s="235" t="s">
        <v>156</v>
      </c>
      <c r="E191" s="258" t="s">
        <v>1</v>
      </c>
      <c r="F191" s="259" t="s">
        <v>790</v>
      </c>
      <c r="G191" s="257"/>
      <c r="H191" s="258" t="s">
        <v>1</v>
      </c>
      <c r="I191" s="260"/>
      <c r="J191" s="257"/>
      <c r="K191" s="257"/>
      <c r="L191" s="261"/>
      <c r="M191" s="262"/>
      <c r="N191" s="263"/>
      <c r="O191" s="263"/>
      <c r="P191" s="263"/>
      <c r="Q191" s="263"/>
      <c r="R191" s="263"/>
      <c r="S191" s="263"/>
      <c r="T191" s="26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5" t="s">
        <v>156</v>
      </c>
      <c r="AU191" s="265" t="s">
        <v>86</v>
      </c>
      <c r="AV191" s="15" t="s">
        <v>84</v>
      </c>
      <c r="AW191" s="15" t="s">
        <v>32</v>
      </c>
      <c r="AX191" s="15" t="s">
        <v>76</v>
      </c>
      <c r="AY191" s="265" t="s">
        <v>140</v>
      </c>
    </row>
    <row r="192" s="13" customFormat="1">
      <c r="A192" s="13"/>
      <c r="B192" s="233"/>
      <c r="C192" s="234"/>
      <c r="D192" s="235" t="s">
        <v>156</v>
      </c>
      <c r="E192" s="236" t="s">
        <v>1</v>
      </c>
      <c r="F192" s="237" t="s">
        <v>791</v>
      </c>
      <c r="G192" s="234"/>
      <c r="H192" s="238">
        <v>14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156</v>
      </c>
      <c r="AU192" s="244" t="s">
        <v>86</v>
      </c>
      <c r="AV192" s="13" t="s">
        <v>86</v>
      </c>
      <c r="AW192" s="13" t="s">
        <v>32</v>
      </c>
      <c r="AX192" s="13" t="s">
        <v>76</v>
      </c>
      <c r="AY192" s="244" t="s">
        <v>140</v>
      </c>
    </row>
    <row r="193" s="15" customFormat="1">
      <c r="A193" s="15"/>
      <c r="B193" s="256"/>
      <c r="C193" s="257"/>
      <c r="D193" s="235" t="s">
        <v>156</v>
      </c>
      <c r="E193" s="258" t="s">
        <v>1</v>
      </c>
      <c r="F193" s="259" t="s">
        <v>792</v>
      </c>
      <c r="G193" s="257"/>
      <c r="H193" s="258" t="s">
        <v>1</v>
      </c>
      <c r="I193" s="260"/>
      <c r="J193" s="257"/>
      <c r="K193" s="257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156</v>
      </c>
      <c r="AU193" s="265" t="s">
        <v>86</v>
      </c>
      <c r="AV193" s="15" t="s">
        <v>84</v>
      </c>
      <c r="AW193" s="15" t="s">
        <v>32</v>
      </c>
      <c r="AX193" s="15" t="s">
        <v>76</v>
      </c>
      <c r="AY193" s="265" t="s">
        <v>140</v>
      </c>
    </row>
    <row r="194" s="13" customFormat="1">
      <c r="A194" s="13"/>
      <c r="B194" s="233"/>
      <c r="C194" s="234"/>
      <c r="D194" s="235" t="s">
        <v>156</v>
      </c>
      <c r="E194" s="236" t="s">
        <v>1</v>
      </c>
      <c r="F194" s="237" t="s">
        <v>793</v>
      </c>
      <c r="G194" s="234"/>
      <c r="H194" s="238">
        <v>4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156</v>
      </c>
      <c r="AU194" s="244" t="s">
        <v>86</v>
      </c>
      <c r="AV194" s="13" t="s">
        <v>86</v>
      </c>
      <c r="AW194" s="13" t="s">
        <v>32</v>
      </c>
      <c r="AX194" s="13" t="s">
        <v>76</v>
      </c>
      <c r="AY194" s="244" t="s">
        <v>140</v>
      </c>
    </row>
    <row r="195" s="15" customFormat="1">
      <c r="A195" s="15"/>
      <c r="B195" s="256"/>
      <c r="C195" s="257"/>
      <c r="D195" s="235" t="s">
        <v>156</v>
      </c>
      <c r="E195" s="258" t="s">
        <v>1</v>
      </c>
      <c r="F195" s="259" t="s">
        <v>794</v>
      </c>
      <c r="G195" s="257"/>
      <c r="H195" s="258" t="s">
        <v>1</v>
      </c>
      <c r="I195" s="260"/>
      <c r="J195" s="257"/>
      <c r="K195" s="257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156</v>
      </c>
      <c r="AU195" s="265" t="s">
        <v>86</v>
      </c>
      <c r="AV195" s="15" t="s">
        <v>84</v>
      </c>
      <c r="AW195" s="15" t="s">
        <v>32</v>
      </c>
      <c r="AX195" s="15" t="s">
        <v>76</v>
      </c>
      <c r="AY195" s="265" t="s">
        <v>140</v>
      </c>
    </row>
    <row r="196" s="13" customFormat="1">
      <c r="A196" s="13"/>
      <c r="B196" s="233"/>
      <c r="C196" s="234"/>
      <c r="D196" s="235" t="s">
        <v>156</v>
      </c>
      <c r="E196" s="236" t="s">
        <v>1</v>
      </c>
      <c r="F196" s="237" t="s">
        <v>795</v>
      </c>
      <c r="G196" s="234"/>
      <c r="H196" s="238">
        <v>19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156</v>
      </c>
      <c r="AU196" s="244" t="s">
        <v>86</v>
      </c>
      <c r="AV196" s="13" t="s">
        <v>86</v>
      </c>
      <c r="AW196" s="13" t="s">
        <v>32</v>
      </c>
      <c r="AX196" s="13" t="s">
        <v>76</v>
      </c>
      <c r="AY196" s="244" t="s">
        <v>140</v>
      </c>
    </row>
    <row r="197" s="15" customFormat="1">
      <c r="A197" s="15"/>
      <c r="B197" s="256"/>
      <c r="C197" s="257"/>
      <c r="D197" s="235" t="s">
        <v>156</v>
      </c>
      <c r="E197" s="258" t="s">
        <v>1</v>
      </c>
      <c r="F197" s="259" t="s">
        <v>796</v>
      </c>
      <c r="G197" s="257"/>
      <c r="H197" s="258" t="s">
        <v>1</v>
      </c>
      <c r="I197" s="260"/>
      <c r="J197" s="257"/>
      <c r="K197" s="257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156</v>
      </c>
      <c r="AU197" s="265" t="s">
        <v>86</v>
      </c>
      <c r="AV197" s="15" t="s">
        <v>84</v>
      </c>
      <c r="AW197" s="15" t="s">
        <v>32</v>
      </c>
      <c r="AX197" s="15" t="s">
        <v>76</v>
      </c>
      <c r="AY197" s="265" t="s">
        <v>140</v>
      </c>
    </row>
    <row r="198" s="13" customFormat="1">
      <c r="A198" s="13"/>
      <c r="B198" s="233"/>
      <c r="C198" s="234"/>
      <c r="D198" s="235" t="s">
        <v>156</v>
      </c>
      <c r="E198" s="236" t="s">
        <v>1</v>
      </c>
      <c r="F198" s="237" t="s">
        <v>797</v>
      </c>
      <c r="G198" s="234"/>
      <c r="H198" s="238">
        <v>13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156</v>
      </c>
      <c r="AU198" s="244" t="s">
        <v>86</v>
      </c>
      <c r="AV198" s="13" t="s">
        <v>86</v>
      </c>
      <c r="AW198" s="13" t="s">
        <v>32</v>
      </c>
      <c r="AX198" s="13" t="s">
        <v>76</v>
      </c>
      <c r="AY198" s="244" t="s">
        <v>140</v>
      </c>
    </row>
    <row r="199" s="15" customFormat="1">
      <c r="A199" s="15"/>
      <c r="B199" s="256"/>
      <c r="C199" s="257"/>
      <c r="D199" s="235" t="s">
        <v>156</v>
      </c>
      <c r="E199" s="258" t="s">
        <v>1</v>
      </c>
      <c r="F199" s="259" t="s">
        <v>798</v>
      </c>
      <c r="G199" s="257"/>
      <c r="H199" s="258" t="s">
        <v>1</v>
      </c>
      <c r="I199" s="260"/>
      <c r="J199" s="257"/>
      <c r="K199" s="257"/>
      <c r="L199" s="261"/>
      <c r="M199" s="262"/>
      <c r="N199" s="263"/>
      <c r="O199" s="263"/>
      <c r="P199" s="263"/>
      <c r="Q199" s="263"/>
      <c r="R199" s="263"/>
      <c r="S199" s="263"/>
      <c r="T199" s="26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5" t="s">
        <v>156</v>
      </c>
      <c r="AU199" s="265" t="s">
        <v>86</v>
      </c>
      <c r="AV199" s="15" t="s">
        <v>84</v>
      </c>
      <c r="AW199" s="15" t="s">
        <v>32</v>
      </c>
      <c r="AX199" s="15" t="s">
        <v>76</v>
      </c>
      <c r="AY199" s="265" t="s">
        <v>140</v>
      </c>
    </row>
    <row r="200" s="13" customFormat="1">
      <c r="A200" s="13"/>
      <c r="B200" s="233"/>
      <c r="C200" s="234"/>
      <c r="D200" s="235" t="s">
        <v>156</v>
      </c>
      <c r="E200" s="236" t="s">
        <v>1</v>
      </c>
      <c r="F200" s="237" t="s">
        <v>799</v>
      </c>
      <c r="G200" s="234"/>
      <c r="H200" s="238">
        <v>3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156</v>
      </c>
      <c r="AU200" s="244" t="s">
        <v>86</v>
      </c>
      <c r="AV200" s="13" t="s">
        <v>86</v>
      </c>
      <c r="AW200" s="13" t="s">
        <v>32</v>
      </c>
      <c r="AX200" s="13" t="s">
        <v>76</v>
      </c>
      <c r="AY200" s="244" t="s">
        <v>140</v>
      </c>
    </row>
    <row r="201" s="14" customFormat="1">
      <c r="A201" s="14"/>
      <c r="B201" s="245"/>
      <c r="C201" s="246"/>
      <c r="D201" s="235" t="s">
        <v>156</v>
      </c>
      <c r="E201" s="247" t="s">
        <v>1</v>
      </c>
      <c r="F201" s="248" t="s">
        <v>164</v>
      </c>
      <c r="G201" s="246"/>
      <c r="H201" s="249">
        <v>72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156</v>
      </c>
      <c r="AU201" s="255" t="s">
        <v>86</v>
      </c>
      <c r="AV201" s="14" t="s">
        <v>147</v>
      </c>
      <c r="AW201" s="14" t="s">
        <v>32</v>
      </c>
      <c r="AX201" s="14" t="s">
        <v>84</v>
      </c>
      <c r="AY201" s="255" t="s">
        <v>140</v>
      </c>
    </row>
    <row r="202" s="2" customFormat="1" ht="14.4" customHeight="1">
      <c r="A202" s="38"/>
      <c r="B202" s="39"/>
      <c r="C202" s="266" t="s">
        <v>329</v>
      </c>
      <c r="D202" s="266" t="s">
        <v>362</v>
      </c>
      <c r="E202" s="267" t="s">
        <v>800</v>
      </c>
      <c r="F202" s="268" t="s">
        <v>801</v>
      </c>
      <c r="G202" s="269" t="s">
        <v>786</v>
      </c>
      <c r="H202" s="270">
        <v>19</v>
      </c>
      <c r="I202" s="271"/>
      <c r="J202" s="272">
        <f>ROUND(I202*H202,2)</f>
        <v>0</v>
      </c>
      <c r="K202" s="273"/>
      <c r="L202" s="274"/>
      <c r="M202" s="275" t="s">
        <v>1</v>
      </c>
      <c r="N202" s="276" t="s">
        <v>41</v>
      </c>
      <c r="O202" s="91"/>
      <c r="P202" s="229">
        <f>O202*H202</f>
        <v>0</v>
      </c>
      <c r="Q202" s="229">
        <v>0.0152</v>
      </c>
      <c r="R202" s="229">
        <f>Q202*H202</f>
        <v>0.2888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182</v>
      </c>
      <c r="AT202" s="231" t="s">
        <v>362</v>
      </c>
      <c r="AU202" s="231" t="s">
        <v>86</v>
      </c>
      <c r="AY202" s="17" t="s">
        <v>140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147</v>
      </c>
      <c r="BM202" s="231" t="s">
        <v>802</v>
      </c>
    </row>
    <row r="203" s="2" customFormat="1" ht="14.4" customHeight="1">
      <c r="A203" s="38"/>
      <c r="B203" s="39"/>
      <c r="C203" s="266" t="s">
        <v>334</v>
      </c>
      <c r="D203" s="266" t="s">
        <v>362</v>
      </c>
      <c r="E203" s="267" t="s">
        <v>803</v>
      </c>
      <c r="F203" s="268" t="s">
        <v>804</v>
      </c>
      <c r="G203" s="269" t="s">
        <v>786</v>
      </c>
      <c r="H203" s="270">
        <v>14</v>
      </c>
      <c r="I203" s="271"/>
      <c r="J203" s="272">
        <f>ROUND(I203*H203,2)</f>
        <v>0</v>
      </c>
      <c r="K203" s="273"/>
      <c r="L203" s="274"/>
      <c r="M203" s="275" t="s">
        <v>1</v>
      </c>
      <c r="N203" s="276" t="s">
        <v>41</v>
      </c>
      <c r="O203" s="91"/>
      <c r="P203" s="229">
        <f>O203*H203</f>
        <v>0</v>
      </c>
      <c r="Q203" s="229">
        <v>0.014</v>
      </c>
      <c r="R203" s="229">
        <f>Q203*H203</f>
        <v>0.19600000000000001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182</v>
      </c>
      <c r="AT203" s="231" t="s">
        <v>362</v>
      </c>
      <c r="AU203" s="231" t="s">
        <v>86</v>
      </c>
      <c r="AY203" s="17" t="s">
        <v>140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147</v>
      </c>
      <c r="BM203" s="231" t="s">
        <v>805</v>
      </c>
    </row>
    <row r="204" s="2" customFormat="1" ht="14.4" customHeight="1">
      <c r="A204" s="38"/>
      <c r="B204" s="39"/>
      <c r="C204" s="266" t="s">
        <v>338</v>
      </c>
      <c r="D204" s="266" t="s">
        <v>362</v>
      </c>
      <c r="E204" s="267" t="s">
        <v>806</v>
      </c>
      <c r="F204" s="268" t="s">
        <v>807</v>
      </c>
      <c r="G204" s="269" t="s">
        <v>786</v>
      </c>
      <c r="H204" s="270">
        <v>23</v>
      </c>
      <c r="I204" s="271"/>
      <c r="J204" s="272">
        <f>ROUND(I204*H204,2)</f>
        <v>0</v>
      </c>
      <c r="K204" s="273"/>
      <c r="L204" s="274"/>
      <c r="M204" s="275" t="s">
        <v>1</v>
      </c>
      <c r="N204" s="276" t="s">
        <v>41</v>
      </c>
      <c r="O204" s="91"/>
      <c r="P204" s="229">
        <f>O204*H204</f>
        <v>0</v>
      </c>
      <c r="Q204" s="229">
        <v>0.029899999999999999</v>
      </c>
      <c r="R204" s="229">
        <f>Q204*H204</f>
        <v>0.68769999999999998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182</v>
      </c>
      <c r="AT204" s="231" t="s">
        <v>362</v>
      </c>
      <c r="AU204" s="231" t="s">
        <v>86</v>
      </c>
      <c r="AY204" s="17" t="s">
        <v>140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147</v>
      </c>
      <c r="BM204" s="231" t="s">
        <v>808</v>
      </c>
    </row>
    <row r="205" s="13" customFormat="1">
      <c r="A205" s="13"/>
      <c r="B205" s="233"/>
      <c r="C205" s="234"/>
      <c r="D205" s="235" t="s">
        <v>156</v>
      </c>
      <c r="E205" s="236" t="s">
        <v>1</v>
      </c>
      <c r="F205" s="237" t="s">
        <v>809</v>
      </c>
      <c r="G205" s="234"/>
      <c r="H205" s="238">
        <v>23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156</v>
      </c>
      <c r="AU205" s="244" t="s">
        <v>86</v>
      </c>
      <c r="AV205" s="13" t="s">
        <v>86</v>
      </c>
      <c r="AW205" s="13" t="s">
        <v>32</v>
      </c>
      <c r="AX205" s="13" t="s">
        <v>76</v>
      </c>
      <c r="AY205" s="244" t="s">
        <v>140</v>
      </c>
    </row>
    <row r="206" s="14" customFormat="1">
      <c r="A206" s="14"/>
      <c r="B206" s="245"/>
      <c r="C206" s="246"/>
      <c r="D206" s="235" t="s">
        <v>156</v>
      </c>
      <c r="E206" s="247" t="s">
        <v>1</v>
      </c>
      <c r="F206" s="248" t="s">
        <v>164</v>
      </c>
      <c r="G206" s="246"/>
      <c r="H206" s="249">
        <v>23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156</v>
      </c>
      <c r="AU206" s="255" t="s">
        <v>86</v>
      </c>
      <c r="AV206" s="14" t="s">
        <v>147</v>
      </c>
      <c r="AW206" s="14" t="s">
        <v>32</v>
      </c>
      <c r="AX206" s="14" t="s">
        <v>84</v>
      </c>
      <c r="AY206" s="255" t="s">
        <v>140</v>
      </c>
    </row>
    <row r="207" s="2" customFormat="1" ht="14.4" customHeight="1">
      <c r="A207" s="38"/>
      <c r="B207" s="39"/>
      <c r="C207" s="266" t="s">
        <v>343</v>
      </c>
      <c r="D207" s="266" t="s">
        <v>362</v>
      </c>
      <c r="E207" s="267" t="s">
        <v>810</v>
      </c>
      <c r="F207" s="268" t="s">
        <v>811</v>
      </c>
      <c r="G207" s="269" t="s">
        <v>786</v>
      </c>
      <c r="H207" s="270">
        <v>13</v>
      </c>
      <c r="I207" s="271"/>
      <c r="J207" s="272">
        <f>ROUND(I207*H207,2)</f>
        <v>0</v>
      </c>
      <c r="K207" s="273"/>
      <c r="L207" s="274"/>
      <c r="M207" s="275" t="s">
        <v>1</v>
      </c>
      <c r="N207" s="276" t="s">
        <v>41</v>
      </c>
      <c r="O207" s="91"/>
      <c r="P207" s="229">
        <f>O207*H207</f>
        <v>0</v>
      </c>
      <c r="Q207" s="229">
        <v>0.025999999999999999</v>
      </c>
      <c r="R207" s="229">
        <f>Q207*H207</f>
        <v>0.33799999999999997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182</v>
      </c>
      <c r="AT207" s="231" t="s">
        <v>362</v>
      </c>
      <c r="AU207" s="231" t="s">
        <v>86</v>
      </c>
      <c r="AY207" s="17" t="s">
        <v>140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147</v>
      </c>
      <c r="BM207" s="231" t="s">
        <v>812</v>
      </c>
    </row>
    <row r="208" s="2" customFormat="1" ht="14.4" customHeight="1">
      <c r="A208" s="38"/>
      <c r="B208" s="39"/>
      <c r="C208" s="266" t="s">
        <v>349</v>
      </c>
      <c r="D208" s="266" t="s">
        <v>362</v>
      </c>
      <c r="E208" s="267" t="s">
        <v>813</v>
      </c>
      <c r="F208" s="268" t="s">
        <v>814</v>
      </c>
      <c r="G208" s="269" t="s">
        <v>786</v>
      </c>
      <c r="H208" s="270">
        <v>3</v>
      </c>
      <c r="I208" s="271"/>
      <c r="J208" s="272">
        <f>ROUND(I208*H208,2)</f>
        <v>0</v>
      </c>
      <c r="K208" s="273"/>
      <c r="L208" s="274"/>
      <c r="M208" s="275" t="s">
        <v>1</v>
      </c>
      <c r="N208" s="276" t="s">
        <v>41</v>
      </c>
      <c r="O208" s="91"/>
      <c r="P208" s="229">
        <f>O208*H208</f>
        <v>0</v>
      </c>
      <c r="Q208" s="229">
        <v>0.00012</v>
      </c>
      <c r="R208" s="229">
        <f>Q208*H208</f>
        <v>0.00036000000000000002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182</v>
      </c>
      <c r="AT208" s="231" t="s">
        <v>362</v>
      </c>
      <c r="AU208" s="231" t="s">
        <v>86</v>
      </c>
      <c r="AY208" s="17" t="s">
        <v>140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147</v>
      </c>
      <c r="BM208" s="231" t="s">
        <v>815</v>
      </c>
    </row>
    <row r="209" s="12" customFormat="1" ht="22.8" customHeight="1">
      <c r="A209" s="12"/>
      <c r="B209" s="203"/>
      <c r="C209" s="204"/>
      <c r="D209" s="205" t="s">
        <v>75</v>
      </c>
      <c r="E209" s="217" t="s">
        <v>327</v>
      </c>
      <c r="F209" s="217" t="s">
        <v>328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SUM(P210:P223)</f>
        <v>0</v>
      </c>
      <c r="Q209" s="211"/>
      <c r="R209" s="212">
        <f>SUM(R210:R223)</f>
        <v>0</v>
      </c>
      <c r="S209" s="211"/>
      <c r="T209" s="213">
        <f>SUM(T210:T223)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84</v>
      </c>
      <c r="AT209" s="215" t="s">
        <v>75</v>
      </c>
      <c r="AU209" s="215" t="s">
        <v>84</v>
      </c>
      <c r="AY209" s="214" t="s">
        <v>140</v>
      </c>
      <c r="BK209" s="216">
        <f>SUM(BK210:BK223)</f>
        <v>0</v>
      </c>
    </row>
    <row r="210" s="2" customFormat="1" ht="14.4" customHeight="1">
      <c r="A210" s="38"/>
      <c r="B210" s="39"/>
      <c r="C210" s="219" t="s">
        <v>357</v>
      </c>
      <c r="D210" s="219" t="s">
        <v>143</v>
      </c>
      <c r="E210" s="220" t="s">
        <v>816</v>
      </c>
      <c r="F210" s="221" t="s">
        <v>817</v>
      </c>
      <c r="G210" s="222" t="s">
        <v>332</v>
      </c>
      <c r="H210" s="223">
        <v>0.53000000000000003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147</v>
      </c>
      <c r="AT210" s="231" t="s">
        <v>143</v>
      </c>
      <c r="AU210" s="231" t="s">
        <v>86</v>
      </c>
      <c r="AY210" s="17" t="s">
        <v>140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147</v>
      </c>
      <c r="BM210" s="231" t="s">
        <v>818</v>
      </c>
    </row>
    <row r="211" s="13" customFormat="1">
      <c r="A211" s="13"/>
      <c r="B211" s="233"/>
      <c r="C211" s="234"/>
      <c r="D211" s="235" t="s">
        <v>156</v>
      </c>
      <c r="E211" s="236" t="s">
        <v>1</v>
      </c>
      <c r="F211" s="237" t="s">
        <v>819</v>
      </c>
      <c r="G211" s="234"/>
      <c r="H211" s="238">
        <v>0.53000000000000003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156</v>
      </c>
      <c r="AU211" s="244" t="s">
        <v>86</v>
      </c>
      <c r="AV211" s="13" t="s">
        <v>86</v>
      </c>
      <c r="AW211" s="13" t="s">
        <v>32</v>
      </c>
      <c r="AX211" s="13" t="s">
        <v>76</v>
      </c>
      <c r="AY211" s="244" t="s">
        <v>140</v>
      </c>
    </row>
    <row r="212" s="14" customFormat="1">
      <c r="A212" s="14"/>
      <c r="B212" s="245"/>
      <c r="C212" s="246"/>
      <c r="D212" s="235" t="s">
        <v>156</v>
      </c>
      <c r="E212" s="247" t="s">
        <v>1</v>
      </c>
      <c r="F212" s="248" t="s">
        <v>164</v>
      </c>
      <c r="G212" s="246"/>
      <c r="H212" s="249">
        <v>0.53000000000000003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156</v>
      </c>
      <c r="AU212" s="255" t="s">
        <v>86</v>
      </c>
      <c r="AV212" s="14" t="s">
        <v>147</v>
      </c>
      <c r="AW212" s="14" t="s">
        <v>32</v>
      </c>
      <c r="AX212" s="14" t="s">
        <v>84</v>
      </c>
      <c r="AY212" s="255" t="s">
        <v>140</v>
      </c>
    </row>
    <row r="213" s="2" customFormat="1" ht="14.4" customHeight="1">
      <c r="A213" s="38"/>
      <c r="B213" s="39"/>
      <c r="C213" s="219" t="s">
        <v>361</v>
      </c>
      <c r="D213" s="219" t="s">
        <v>143</v>
      </c>
      <c r="E213" s="220" t="s">
        <v>820</v>
      </c>
      <c r="F213" s="221" t="s">
        <v>821</v>
      </c>
      <c r="G213" s="222" t="s">
        <v>332</v>
      </c>
      <c r="H213" s="223">
        <v>1.8700000000000001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41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147</v>
      </c>
      <c r="AT213" s="231" t="s">
        <v>143</v>
      </c>
      <c r="AU213" s="231" t="s">
        <v>86</v>
      </c>
      <c r="AY213" s="17" t="s">
        <v>140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147</v>
      </c>
      <c r="BM213" s="231" t="s">
        <v>822</v>
      </c>
    </row>
    <row r="214" s="13" customFormat="1">
      <c r="A214" s="13"/>
      <c r="B214" s="233"/>
      <c r="C214" s="234"/>
      <c r="D214" s="235" t="s">
        <v>156</v>
      </c>
      <c r="E214" s="236" t="s">
        <v>1</v>
      </c>
      <c r="F214" s="237" t="s">
        <v>823</v>
      </c>
      <c r="G214" s="234"/>
      <c r="H214" s="238">
        <v>1.8700000000000001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156</v>
      </c>
      <c r="AU214" s="244" t="s">
        <v>86</v>
      </c>
      <c r="AV214" s="13" t="s">
        <v>86</v>
      </c>
      <c r="AW214" s="13" t="s">
        <v>32</v>
      </c>
      <c r="AX214" s="13" t="s">
        <v>76</v>
      </c>
      <c r="AY214" s="244" t="s">
        <v>140</v>
      </c>
    </row>
    <row r="215" s="14" customFormat="1">
      <c r="A215" s="14"/>
      <c r="B215" s="245"/>
      <c r="C215" s="246"/>
      <c r="D215" s="235" t="s">
        <v>156</v>
      </c>
      <c r="E215" s="247" t="s">
        <v>1</v>
      </c>
      <c r="F215" s="248" t="s">
        <v>164</v>
      </c>
      <c r="G215" s="246"/>
      <c r="H215" s="249">
        <v>1.8700000000000001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156</v>
      </c>
      <c r="AU215" s="255" t="s">
        <v>86</v>
      </c>
      <c r="AV215" s="14" t="s">
        <v>147</v>
      </c>
      <c r="AW215" s="14" t="s">
        <v>32</v>
      </c>
      <c r="AX215" s="14" t="s">
        <v>84</v>
      </c>
      <c r="AY215" s="255" t="s">
        <v>140</v>
      </c>
    </row>
    <row r="216" s="2" customFormat="1" ht="14.4" customHeight="1">
      <c r="A216" s="38"/>
      <c r="B216" s="39"/>
      <c r="C216" s="219" t="s">
        <v>367</v>
      </c>
      <c r="D216" s="219" t="s">
        <v>143</v>
      </c>
      <c r="E216" s="220" t="s">
        <v>824</v>
      </c>
      <c r="F216" s="221" t="s">
        <v>825</v>
      </c>
      <c r="G216" s="222" t="s">
        <v>332</v>
      </c>
      <c r="H216" s="223">
        <v>0.02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147</v>
      </c>
      <c r="AT216" s="231" t="s">
        <v>143</v>
      </c>
      <c r="AU216" s="231" t="s">
        <v>86</v>
      </c>
      <c r="AY216" s="17" t="s">
        <v>140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147</v>
      </c>
      <c r="BM216" s="231" t="s">
        <v>826</v>
      </c>
    </row>
    <row r="217" s="2" customFormat="1" ht="14.4" customHeight="1">
      <c r="A217" s="38"/>
      <c r="B217" s="39"/>
      <c r="C217" s="219" t="s">
        <v>373</v>
      </c>
      <c r="D217" s="219" t="s">
        <v>143</v>
      </c>
      <c r="E217" s="220" t="s">
        <v>827</v>
      </c>
      <c r="F217" s="221" t="s">
        <v>828</v>
      </c>
      <c r="G217" s="222" t="s">
        <v>332</v>
      </c>
      <c r="H217" s="223">
        <v>0.12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147</v>
      </c>
      <c r="AT217" s="231" t="s">
        <v>143</v>
      </c>
      <c r="AU217" s="231" t="s">
        <v>86</v>
      </c>
      <c r="AY217" s="17" t="s">
        <v>140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147</v>
      </c>
      <c r="BM217" s="231" t="s">
        <v>829</v>
      </c>
    </row>
    <row r="218" s="2" customFormat="1" ht="14.4" customHeight="1">
      <c r="A218" s="38"/>
      <c r="B218" s="39"/>
      <c r="C218" s="219" t="s">
        <v>379</v>
      </c>
      <c r="D218" s="219" t="s">
        <v>143</v>
      </c>
      <c r="E218" s="220" t="s">
        <v>830</v>
      </c>
      <c r="F218" s="221" t="s">
        <v>831</v>
      </c>
      <c r="G218" s="222" t="s">
        <v>332</v>
      </c>
      <c r="H218" s="223">
        <v>2.5600000000000001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147</v>
      </c>
      <c r="AT218" s="231" t="s">
        <v>143</v>
      </c>
      <c r="AU218" s="231" t="s">
        <v>86</v>
      </c>
      <c r="AY218" s="17" t="s">
        <v>140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147</v>
      </c>
      <c r="BM218" s="231" t="s">
        <v>832</v>
      </c>
    </row>
    <row r="219" s="13" customFormat="1">
      <c r="A219" s="13"/>
      <c r="B219" s="233"/>
      <c r="C219" s="234"/>
      <c r="D219" s="235" t="s">
        <v>156</v>
      </c>
      <c r="E219" s="236" t="s">
        <v>1</v>
      </c>
      <c r="F219" s="237" t="s">
        <v>833</v>
      </c>
      <c r="G219" s="234"/>
      <c r="H219" s="238">
        <v>2.5600000000000001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156</v>
      </c>
      <c r="AU219" s="244" t="s">
        <v>86</v>
      </c>
      <c r="AV219" s="13" t="s">
        <v>86</v>
      </c>
      <c r="AW219" s="13" t="s">
        <v>32</v>
      </c>
      <c r="AX219" s="13" t="s">
        <v>76</v>
      </c>
      <c r="AY219" s="244" t="s">
        <v>140</v>
      </c>
    </row>
    <row r="220" s="14" customFormat="1">
      <c r="A220" s="14"/>
      <c r="B220" s="245"/>
      <c r="C220" s="246"/>
      <c r="D220" s="235" t="s">
        <v>156</v>
      </c>
      <c r="E220" s="247" t="s">
        <v>1</v>
      </c>
      <c r="F220" s="248" t="s">
        <v>164</v>
      </c>
      <c r="G220" s="246"/>
      <c r="H220" s="249">
        <v>2.5600000000000001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156</v>
      </c>
      <c r="AU220" s="255" t="s">
        <v>86</v>
      </c>
      <c r="AV220" s="14" t="s">
        <v>147</v>
      </c>
      <c r="AW220" s="14" t="s">
        <v>32</v>
      </c>
      <c r="AX220" s="14" t="s">
        <v>84</v>
      </c>
      <c r="AY220" s="255" t="s">
        <v>140</v>
      </c>
    </row>
    <row r="221" s="2" customFormat="1" ht="14.4" customHeight="1">
      <c r="A221" s="38"/>
      <c r="B221" s="39"/>
      <c r="C221" s="219" t="s">
        <v>383</v>
      </c>
      <c r="D221" s="219" t="s">
        <v>143</v>
      </c>
      <c r="E221" s="220" t="s">
        <v>834</v>
      </c>
      <c r="F221" s="221" t="s">
        <v>835</v>
      </c>
      <c r="G221" s="222" t="s">
        <v>332</v>
      </c>
      <c r="H221" s="223">
        <v>15.359999999999999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41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147</v>
      </c>
      <c r="AT221" s="231" t="s">
        <v>143</v>
      </c>
      <c r="AU221" s="231" t="s">
        <v>86</v>
      </c>
      <c r="AY221" s="17" t="s">
        <v>140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147</v>
      </c>
      <c r="BM221" s="231" t="s">
        <v>836</v>
      </c>
    </row>
    <row r="222" s="13" customFormat="1">
      <c r="A222" s="13"/>
      <c r="B222" s="233"/>
      <c r="C222" s="234"/>
      <c r="D222" s="235" t="s">
        <v>156</v>
      </c>
      <c r="E222" s="236" t="s">
        <v>1</v>
      </c>
      <c r="F222" s="237" t="s">
        <v>837</v>
      </c>
      <c r="G222" s="234"/>
      <c r="H222" s="238">
        <v>15.359999999999999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156</v>
      </c>
      <c r="AU222" s="244" t="s">
        <v>86</v>
      </c>
      <c r="AV222" s="13" t="s">
        <v>86</v>
      </c>
      <c r="AW222" s="13" t="s">
        <v>32</v>
      </c>
      <c r="AX222" s="13" t="s">
        <v>76</v>
      </c>
      <c r="AY222" s="244" t="s">
        <v>140</v>
      </c>
    </row>
    <row r="223" s="14" customFormat="1">
      <c r="A223" s="14"/>
      <c r="B223" s="245"/>
      <c r="C223" s="246"/>
      <c r="D223" s="235" t="s">
        <v>156</v>
      </c>
      <c r="E223" s="247" t="s">
        <v>1</v>
      </c>
      <c r="F223" s="248" t="s">
        <v>164</v>
      </c>
      <c r="G223" s="246"/>
      <c r="H223" s="249">
        <v>15.359999999999999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156</v>
      </c>
      <c r="AU223" s="255" t="s">
        <v>86</v>
      </c>
      <c r="AV223" s="14" t="s">
        <v>147</v>
      </c>
      <c r="AW223" s="14" t="s">
        <v>32</v>
      </c>
      <c r="AX223" s="14" t="s">
        <v>84</v>
      </c>
      <c r="AY223" s="255" t="s">
        <v>140</v>
      </c>
    </row>
    <row r="224" s="12" customFormat="1" ht="22.8" customHeight="1">
      <c r="A224" s="12"/>
      <c r="B224" s="203"/>
      <c r="C224" s="204"/>
      <c r="D224" s="205" t="s">
        <v>75</v>
      </c>
      <c r="E224" s="217" t="s">
        <v>347</v>
      </c>
      <c r="F224" s="217" t="s">
        <v>348</v>
      </c>
      <c r="G224" s="204"/>
      <c r="H224" s="204"/>
      <c r="I224" s="207"/>
      <c r="J224" s="218">
        <f>BK224</f>
        <v>0</v>
      </c>
      <c r="K224" s="204"/>
      <c r="L224" s="209"/>
      <c r="M224" s="210"/>
      <c r="N224" s="211"/>
      <c r="O224" s="211"/>
      <c r="P224" s="212">
        <f>P225</f>
        <v>0</v>
      </c>
      <c r="Q224" s="211"/>
      <c r="R224" s="212">
        <f>R225</f>
        <v>0</v>
      </c>
      <c r="S224" s="211"/>
      <c r="T224" s="213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84</v>
      </c>
      <c r="AT224" s="215" t="s">
        <v>75</v>
      </c>
      <c r="AU224" s="215" t="s">
        <v>84</v>
      </c>
      <c r="AY224" s="214" t="s">
        <v>140</v>
      </c>
      <c r="BK224" s="216">
        <f>BK225</f>
        <v>0</v>
      </c>
    </row>
    <row r="225" s="2" customFormat="1" ht="14.4" customHeight="1">
      <c r="A225" s="38"/>
      <c r="B225" s="39"/>
      <c r="C225" s="219" t="s">
        <v>390</v>
      </c>
      <c r="D225" s="219" t="s">
        <v>143</v>
      </c>
      <c r="E225" s="220" t="s">
        <v>838</v>
      </c>
      <c r="F225" s="221" t="s">
        <v>839</v>
      </c>
      <c r="G225" s="222" t="s">
        <v>332</v>
      </c>
      <c r="H225" s="223">
        <v>2.839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41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147</v>
      </c>
      <c r="AT225" s="231" t="s">
        <v>143</v>
      </c>
      <c r="AU225" s="231" t="s">
        <v>86</v>
      </c>
      <c r="AY225" s="17" t="s">
        <v>140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84</v>
      </c>
      <c r="BK225" s="232">
        <f>ROUND(I225*H225,2)</f>
        <v>0</v>
      </c>
      <c r="BL225" s="17" t="s">
        <v>147</v>
      </c>
      <c r="BM225" s="231" t="s">
        <v>840</v>
      </c>
    </row>
    <row r="226" s="12" customFormat="1" ht="25.92" customHeight="1">
      <c r="A226" s="12"/>
      <c r="B226" s="203"/>
      <c r="C226" s="204"/>
      <c r="D226" s="205" t="s">
        <v>75</v>
      </c>
      <c r="E226" s="206" t="s">
        <v>353</v>
      </c>
      <c r="F226" s="206" t="s">
        <v>354</v>
      </c>
      <c r="G226" s="204"/>
      <c r="H226" s="204"/>
      <c r="I226" s="207"/>
      <c r="J226" s="208">
        <f>BK226</f>
        <v>0</v>
      </c>
      <c r="K226" s="204"/>
      <c r="L226" s="209"/>
      <c r="M226" s="210"/>
      <c r="N226" s="211"/>
      <c r="O226" s="211"/>
      <c r="P226" s="212">
        <f>P227+P259+P301+P359+P382</f>
        <v>0</v>
      </c>
      <c r="Q226" s="211"/>
      <c r="R226" s="212">
        <f>R227+R259+R301+R359+R382</f>
        <v>6.2016437999999994</v>
      </c>
      <c r="S226" s="211"/>
      <c r="T226" s="213">
        <f>T227+T259+T301+T359+T382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86</v>
      </c>
      <c r="AT226" s="215" t="s">
        <v>75</v>
      </c>
      <c r="AU226" s="215" t="s">
        <v>76</v>
      </c>
      <c r="AY226" s="214" t="s">
        <v>140</v>
      </c>
      <c r="BK226" s="216">
        <f>BK227+BK259+BK301+BK359+BK382</f>
        <v>0</v>
      </c>
    </row>
    <row r="227" s="12" customFormat="1" ht="22.8" customHeight="1">
      <c r="A227" s="12"/>
      <c r="B227" s="203"/>
      <c r="C227" s="204"/>
      <c r="D227" s="205" t="s">
        <v>75</v>
      </c>
      <c r="E227" s="217" t="s">
        <v>388</v>
      </c>
      <c r="F227" s="217" t="s">
        <v>389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SUM(P228:P258)</f>
        <v>0</v>
      </c>
      <c r="Q227" s="211"/>
      <c r="R227" s="212">
        <f>SUM(R228:R258)</f>
        <v>0.13195999999999999</v>
      </c>
      <c r="S227" s="211"/>
      <c r="T227" s="213">
        <f>SUM(T228:T258)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86</v>
      </c>
      <c r="AT227" s="215" t="s">
        <v>75</v>
      </c>
      <c r="AU227" s="215" t="s">
        <v>84</v>
      </c>
      <c r="AY227" s="214" t="s">
        <v>140</v>
      </c>
      <c r="BK227" s="216">
        <f>SUM(BK228:BK258)</f>
        <v>0</v>
      </c>
    </row>
    <row r="228" s="2" customFormat="1" ht="14.4" customHeight="1">
      <c r="A228" s="38"/>
      <c r="B228" s="39"/>
      <c r="C228" s="219" t="s">
        <v>395</v>
      </c>
      <c r="D228" s="219" t="s">
        <v>143</v>
      </c>
      <c r="E228" s="220" t="s">
        <v>841</v>
      </c>
      <c r="F228" s="221" t="s">
        <v>842</v>
      </c>
      <c r="G228" s="222" t="s">
        <v>173</v>
      </c>
      <c r="H228" s="223">
        <v>40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0.0011999999999999999</v>
      </c>
      <c r="R228" s="229">
        <f>Q228*H228</f>
        <v>0.047999999999999994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230</v>
      </c>
      <c r="AT228" s="231" t="s">
        <v>143</v>
      </c>
      <c r="AU228" s="231" t="s">
        <v>86</v>
      </c>
      <c r="AY228" s="17" t="s">
        <v>140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230</v>
      </c>
      <c r="BM228" s="231" t="s">
        <v>843</v>
      </c>
    </row>
    <row r="229" s="13" customFormat="1">
      <c r="A229" s="13"/>
      <c r="B229" s="233"/>
      <c r="C229" s="234"/>
      <c r="D229" s="235" t="s">
        <v>156</v>
      </c>
      <c r="E229" s="236" t="s">
        <v>1</v>
      </c>
      <c r="F229" s="237" t="s">
        <v>844</v>
      </c>
      <c r="G229" s="234"/>
      <c r="H229" s="238">
        <v>40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156</v>
      </c>
      <c r="AU229" s="244" t="s">
        <v>86</v>
      </c>
      <c r="AV229" s="13" t="s">
        <v>86</v>
      </c>
      <c r="AW229" s="13" t="s">
        <v>32</v>
      </c>
      <c r="AX229" s="13" t="s">
        <v>76</v>
      </c>
      <c r="AY229" s="244" t="s">
        <v>140</v>
      </c>
    </row>
    <row r="230" s="14" customFormat="1">
      <c r="A230" s="14"/>
      <c r="B230" s="245"/>
      <c r="C230" s="246"/>
      <c r="D230" s="235" t="s">
        <v>156</v>
      </c>
      <c r="E230" s="247" t="s">
        <v>1</v>
      </c>
      <c r="F230" s="248" t="s">
        <v>164</v>
      </c>
      <c r="G230" s="246"/>
      <c r="H230" s="249">
        <v>40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156</v>
      </c>
      <c r="AU230" s="255" t="s">
        <v>86</v>
      </c>
      <c r="AV230" s="14" t="s">
        <v>147</v>
      </c>
      <c r="AW230" s="14" t="s">
        <v>32</v>
      </c>
      <c r="AX230" s="14" t="s">
        <v>84</v>
      </c>
      <c r="AY230" s="255" t="s">
        <v>140</v>
      </c>
    </row>
    <row r="231" s="2" customFormat="1" ht="14.4" customHeight="1">
      <c r="A231" s="38"/>
      <c r="B231" s="39"/>
      <c r="C231" s="266" t="s">
        <v>399</v>
      </c>
      <c r="D231" s="266" t="s">
        <v>362</v>
      </c>
      <c r="E231" s="267" t="s">
        <v>845</v>
      </c>
      <c r="F231" s="268" t="s">
        <v>846</v>
      </c>
      <c r="G231" s="269" t="s">
        <v>173</v>
      </c>
      <c r="H231" s="270">
        <v>14</v>
      </c>
      <c r="I231" s="271"/>
      <c r="J231" s="272">
        <f>ROUND(I231*H231,2)</f>
        <v>0</v>
      </c>
      <c r="K231" s="273"/>
      <c r="L231" s="274"/>
      <c r="M231" s="275" t="s">
        <v>1</v>
      </c>
      <c r="N231" s="276" t="s">
        <v>41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315</v>
      </c>
      <c r="AT231" s="231" t="s">
        <v>362</v>
      </c>
      <c r="AU231" s="231" t="s">
        <v>86</v>
      </c>
      <c r="AY231" s="17" t="s">
        <v>140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230</v>
      </c>
      <c r="BM231" s="231" t="s">
        <v>847</v>
      </c>
    </row>
    <row r="232" s="2" customFormat="1" ht="14.4" customHeight="1">
      <c r="A232" s="38"/>
      <c r="B232" s="39"/>
      <c r="C232" s="266" t="s">
        <v>404</v>
      </c>
      <c r="D232" s="266" t="s">
        <v>362</v>
      </c>
      <c r="E232" s="267" t="s">
        <v>848</v>
      </c>
      <c r="F232" s="268" t="s">
        <v>849</v>
      </c>
      <c r="G232" s="269" t="s">
        <v>173</v>
      </c>
      <c r="H232" s="270">
        <v>9</v>
      </c>
      <c r="I232" s="271"/>
      <c r="J232" s="272">
        <f>ROUND(I232*H232,2)</f>
        <v>0</v>
      </c>
      <c r="K232" s="273"/>
      <c r="L232" s="274"/>
      <c r="M232" s="275" t="s">
        <v>1</v>
      </c>
      <c r="N232" s="276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315</v>
      </c>
      <c r="AT232" s="231" t="s">
        <v>362</v>
      </c>
      <c r="AU232" s="231" t="s">
        <v>86</v>
      </c>
      <c r="AY232" s="17" t="s">
        <v>140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230</v>
      </c>
      <c r="BM232" s="231" t="s">
        <v>850</v>
      </c>
    </row>
    <row r="233" s="2" customFormat="1" ht="14.4" customHeight="1">
      <c r="A233" s="38"/>
      <c r="B233" s="39"/>
      <c r="C233" s="266" t="s">
        <v>410</v>
      </c>
      <c r="D233" s="266" t="s">
        <v>362</v>
      </c>
      <c r="E233" s="267" t="s">
        <v>851</v>
      </c>
      <c r="F233" s="268" t="s">
        <v>852</v>
      </c>
      <c r="G233" s="269" t="s">
        <v>173</v>
      </c>
      <c r="H233" s="270">
        <v>17</v>
      </c>
      <c r="I233" s="271"/>
      <c r="J233" s="272">
        <f>ROUND(I233*H233,2)</f>
        <v>0</v>
      </c>
      <c r="K233" s="273"/>
      <c r="L233" s="274"/>
      <c r="M233" s="275" t="s">
        <v>1</v>
      </c>
      <c r="N233" s="276" t="s">
        <v>41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315</v>
      </c>
      <c r="AT233" s="231" t="s">
        <v>362</v>
      </c>
      <c r="AU233" s="231" t="s">
        <v>86</v>
      </c>
      <c r="AY233" s="17" t="s">
        <v>140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230</v>
      </c>
      <c r="BM233" s="231" t="s">
        <v>853</v>
      </c>
    </row>
    <row r="234" s="13" customFormat="1">
      <c r="A234" s="13"/>
      <c r="B234" s="233"/>
      <c r="C234" s="234"/>
      <c r="D234" s="235" t="s">
        <v>156</v>
      </c>
      <c r="E234" s="236" t="s">
        <v>1</v>
      </c>
      <c r="F234" s="237" t="s">
        <v>854</v>
      </c>
      <c r="G234" s="234"/>
      <c r="H234" s="238">
        <v>17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156</v>
      </c>
      <c r="AU234" s="244" t="s">
        <v>86</v>
      </c>
      <c r="AV234" s="13" t="s">
        <v>86</v>
      </c>
      <c r="AW234" s="13" t="s">
        <v>32</v>
      </c>
      <c r="AX234" s="13" t="s">
        <v>76</v>
      </c>
      <c r="AY234" s="244" t="s">
        <v>140</v>
      </c>
    </row>
    <row r="235" s="14" customFormat="1">
      <c r="A235" s="14"/>
      <c r="B235" s="245"/>
      <c r="C235" s="246"/>
      <c r="D235" s="235" t="s">
        <v>156</v>
      </c>
      <c r="E235" s="247" t="s">
        <v>1</v>
      </c>
      <c r="F235" s="248" t="s">
        <v>164</v>
      </c>
      <c r="G235" s="246"/>
      <c r="H235" s="249">
        <v>17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156</v>
      </c>
      <c r="AU235" s="255" t="s">
        <v>86</v>
      </c>
      <c r="AV235" s="14" t="s">
        <v>147</v>
      </c>
      <c r="AW235" s="14" t="s">
        <v>32</v>
      </c>
      <c r="AX235" s="14" t="s">
        <v>84</v>
      </c>
      <c r="AY235" s="255" t="s">
        <v>140</v>
      </c>
    </row>
    <row r="236" s="2" customFormat="1" ht="14.4" customHeight="1">
      <c r="A236" s="38"/>
      <c r="B236" s="39"/>
      <c r="C236" s="219" t="s">
        <v>414</v>
      </c>
      <c r="D236" s="219" t="s">
        <v>143</v>
      </c>
      <c r="E236" s="220" t="s">
        <v>855</v>
      </c>
      <c r="F236" s="221" t="s">
        <v>856</v>
      </c>
      <c r="G236" s="222" t="s">
        <v>173</v>
      </c>
      <c r="H236" s="223">
        <v>37.5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0.0011299999999999999</v>
      </c>
      <c r="R236" s="229">
        <f>Q236*H236</f>
        <v>0.042374999999999996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230</v>
      </c>
      <c r="AT236" s="231" t="s">
        <v>143</v>
      </c>
      <c r="AU236" s="231" t="s">
        <v>86</v>
      </c>
      <c r="AY236" s="17" t="s">
        <v>140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230</v>
      </c>
      <c r="BM236" s="231" t="s">
        <v>857</v>
      </c>
    </row>
    <row r="237" s="13" customFormat="1">
      <c r="A237" s="13"/>
      <c r="B237" s="233"/>
      <c r="C237" s="234"/>
      <c r="D237" s="235" t="s">
        <v>156</v>
      </c>
      <c r="E237" s="236" t="s">
        <v>1</v>
      </c>
      <c r="F237" s="237" t="s">
        <v>858</v>
      </c>
      <c r="G237" s="234"/>
      <c r="H237" s="238">
        <v>37.5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156</v>
      </c>
      <c r="AU237" s="244" t="s">
        <v>86</v>
      </c>
      <c r="AV237" s="13" t="s">
        <v>86</v>
      </c>
      <c r="AW237" s="13" t="s">
        <v>32</v>
      </c>
      <c r="AX237" s="13" t="s">
        <v>76</v>
      </c>
      <c r="AY237" s="244" t="s">
        <v>140</v>
      </c>
    </row>
    <row r="238" s="14" customFormat="1">
      <c r="A238" s="14"/>
      <c r="B238" s="245"/>
      <c r="C238" s="246"/>
      <c r="D238" s="235" t="s">
        <v>156</v>
      </c>
      <c r="E238" s="247" t="s">
        <v>1</v>
      </c>
      <c r="F238" s="248" t="s">
        <v>164</v>
      </c>
      <c r="G238" s="246"/>
      <c r="H238" s="249">
        <v>37.5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156</v>
      </c>
      <c r="AU238" s="255" t="s">
        <v>86</v>
      </c>
      <c r="AV238" s="14" t="s">
        <v>147</v>
      </c>
      <c r="AW238" s="14" t="s">
        <v>32</v>
      </c>
      <c r="AX238" s="14" t="s">
        <v>84</v>
      </c>
      <c r="AY238" s="255" t="s">
        <v>140</v>
      </c>
    </row>
    <row r="239" s="2" customFormat="1" ht="14.4" customHeight="1">
      <c r="A239" s="38"/>
      <c r="B239" s="39"/>
      <c r="C239" s="266" t="s">
        <v>418</v>
      </c>
      <c r="D239" s="266" t="s">
        <v>362</v>
      </c>
      <c r="E239" s="267" t="s">
        <v>859</v>
      </c>
      <c r="F239" s="268" t="s">
        <v>860</v>
      </c>
      <c r="G239" s="269" t="s">
        <v>173</v>
      </c>
      <c r="H239" s="270">
        <v>5</v>
      </c>
      <c r="I239" s="271"/>
      <c r="J239" s="272">
        <f>ROUND(I239*H239,2)</f>
        <v>0</v>
      </c>
      <c r="K239" s="273"/>
      <c r="L239" s="274"/>
      <c r="M239" s="275" t="s">
        <v>1</v>
      </c>
      <c r="N239" s="276" t="s">
        <v>41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315</v>
      </c>
      <c r="AT239" s="231" t="s">
        <v>362</v>
      </c>
      <c r="AU239" s="231" t="s">
        <v>86</v>
      </c>
      <c r="AY239" s="17" t="s">
        <v>140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230</v>
      </c>
      <c r="BM239" s="231" t="s">
        <v>861</v>
      </c>
    </row>
    <row r="240" s="2" customFormat="1" ht="14.4" customHeight="1">
      <c r="A240" s="38"/>
      <c r="B240" s="39"/>
      <c r="C240" s="266" t="s">
        <v>421</v>
      </c>
      <c r="D240" s="266" t="s">
        <v>362</v>
      </c>
      <c r="E240" s="267" t="s">
        <v>862</v>
      </c>
      <c r="F240" s="268" t="s">
        <v>863</v>
      </c>
      <c r="G240" s="269" t="s">
        <v>173</v>
      </c>
      <c r="H240" s="270">
        <v>24.5</v>
      </c>
      <c r="I240" s="271"/>
      <c r="J240" s="272">
        <f>ROUND(I240*H240,2)</f>
        <v>0</v>
      </c>
      <c r="K240" s="273"/>
      <c r="L240" s="274"/>
      <c r="M240" s="275" t="s">
        <v>1</v>
      </c>
      <c r="N240" s="276" t="s">
        <v>41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315</v>
      </c>
      <c r="AT240" s="231" t="s">
        <v>362</v>
      </c>
      <c r="AU240" s="231" t="s">
        <v>86</v>
      </c>
      <c r="AY240" s="17" t="s">
        <v>140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230</v>
      </c>
      <c r="BM240" s="231" t="s">
        <v>864</v>
      </c>
    </row>
    <row r="241" s="2" customFormat="1" ht="14.4" customHeight="1">
      <c r="A241" s="38"/>
      <c r="B241" s="39"/>
      <c r="C241" s="266" t="s">
        <v>424</v>
      </c>
      <c r="D241" s="266" t="s">
        <v>362</v>
      </c>
      <c r="E241" s="267" t="s">
        <v>865</v>
      </c>
      <c r="F241" s="268" t="s">
        <v>866</v>
      </c>
      <c r="G241" s="269" t="s">
        <v>173</v>
      </c>
      <c r="H241" s="270">
        <v>8</v>
      </c>
      <c r="I241" s="271"/>
      <c r="J241" s="272">
        <f>ROUND(I241*H241,2)</f>
        <v>0</v>
      </c>
      <c r="K241" s="273"/>
      <c r="L241" s="274"/>
      <c r="M241" s="275" t="s">
        <v>1</v>
      </c>
      <c r="N241" s="276" t="s">
        <v>41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315</v>
      </c>
      <c r="AT241" s="231" t="s">
        <v>362</v>
      </c>
      <c r="AU241" s="231" t="s">
        <v>86</v>
      </c>
      <c r="AY241" s="17" t="s">
        <v>140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230</v>
      </c>
      <c r="BM241" s="231" t="s">
        <v>867</v>
      </c>
    </row>
    <row r="242" s="2" customFormat="1" ht="14.4" customHeight="1">
      <c r="A242" s="38"/>
      <c r="B242" s="39"/>
      <c r="C242" s="219" t="s">
        <v>428</v>
      </c>
      <c r="D242" s="219" t="s">
        <v>143</v>
      </c>
      <c r="E242" s="220" t="s">
        <v>868</v>
      </c>
      <c r="F242" s="221" t="s">
        <v>869</v>
      </c>
      <c r="G242" s="222" t="s">
        <v>173</v>
      </c>
      <c r="H242" s="223">
        <v>24.5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41</v>
      </c>
      <c r="O242" s="91"/>
      <c r="P242" s="229">
        <f>O242*H242</f>
        <v>0</v>
      </c>
      <c r="Q242" s="229">
        <v>0.00073999999999999999</v>
      </c>
      <c r="R242" s="229">
        <f>Q242*H242</f>
        <v>0.01813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230</v>
      </c>
      <c r="AT242" s="231" t="s">
        <v>143</v>
      </c>
      <c r="AU242" s="231" t="s">
        <v>86</v>
      </c>
      <c r="AY242" s="17" t="s">
        <v>140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230</v>
      </c>
      <c r="BM242" s="231" t="s">
        <v>870</v>
      </c>
    </row>
    <row r="243" s="13" customFormat="1">
      <c r="A243" s="13"/>
      <c r="B243" s="233"/>
      <c r="C243" s="234"/>
      <c r="D243" s="235" t="s">
        <v>156</v>
      </c>
      <c r="E243" s="236" t="s">
        <v>1</v>
      </c>
      <c r="F243" s="237" t="s">
        <v>871</v>
      </c>
      <c r="G243" s="234"/>
      <c r="H243" s="238">
        <v>24.5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156</v>
      </c>
      <c r="AU243" s="244" t="s">
        <v>86</v>
      </c>
      <c r="AV243" s="13" t="s">
        <v>86</v>
      </c>
      <c r="AW243" s="13" t="s">
        <v>32</v>
      </c>
      <c r="AX243" s="13" t="s">
        <v>76</v>
      </c>
      <c r="AY243" s="244" t="s">
        <v>140</v>
      </c>
    </row>
    <row r="244" s="14" customFormat="1">
      <c r="A244" s="14"/>
      <c r="B244" s="245"/>
      <c r="C244" s="246"/>
      <c r="D244" s="235" t="s">
        <v>156</v>
      </c>
      <c r="E244" s="247" t="s">
        <v>1</v>
      </c>
      <c r="F244" s="248" t="s">
        <v>164</v>
      </c>
      <c r="G244" s="246"/>
      <c r="H244" s="249">
        <v>24.5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156</v>
      </c>
      <c r="AU244" s="255" t="s">
        <v>86</v>
      </c>
      <c r="AV244" s="14" t="s">
        <v>147</v>
      </c>
      <c r="AW244" s="14" t="s">
        <v>32</v>
      </c>
      <c r="AX244" s="14" t="s">
        <v>84</v>
      </c>
      <c r="AY244" s="255" t="s">
        <v>140</v>
      </c>
    </row>
    <row r="245" s="2" customFormat="1" ht="14.4" customHeight="1">
      <c r="A245" s="38"/>
      <c r="B245" s="39"/>
      <c r="C245" s="266" t="s">
        <v>431</v>
      </c>
      <c r="D245" s="266" t="s">
        <v>362</v>
      </c>
      <c r="E245" s="267" t="s">
        <v>872</v>
      </c>
      <c r="F245" s="268" t="s">
        <v>873</v>
      </c>
      <c r="G245" s="269" t="s">
        <v>173</v>
      </c>
      <c r="H245" s="270">
        <v>3</v>
      </c>
      <c r="I245" s="271"/>
      <c r="J245" s="272">
        <f>ROUND(I245*H245,2)</f>
        <v>0</v>
      </c>
      <c r="K245" s="273"/>
      <c r="L245" s="274"/>
      <c r="M245" s="275" t="s">
        <v>1</v>
      </c>
      <c r="N245" s="276" t="s">
        <v>41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315</v>
      </c>
      <c r="AT245" s="231" t="s">
        <v>362</v>
      </c>
      <c r="AU245" s="231" t="s">
        <v>86</v>
      </c>
      <c r="AY245" s="17" t="s">
        <v>140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230</v>
      </c>
      <c r="BM245" s="231" t="s">
        <v>874</v>
      </c>
    </row>
    <row r="246" s="2" customFormat="1" ht="14.4" customHeight="1">
      <c r="A246" s="38"/>
      <c r="B246" s="39"/>
      <c r="C246" s="266" t="s">
        <v>438</v>
      </c>
      <c r="D246" s="266" t="s">
        <v>362</v>
      </c>
      <c r="E246" s="267" t="s">
        <v>875</v>
      </c>
      <c r="F246" s="268" t="s">
        <v>876</v>
      </c>
      <c r="G246" s="269" t="s">
        <v>173</v>
      </c>
      <c r="H246" s="270">
        <v>21.5</v>
      </c>
      <c r="I246" s="271"/>
      <c r="J246" s="272">
        <f>ROUND(I246*H246,2)</f>
        <v>0</v>
      </c>
      <c r="K246" s="273"/>
      <c r="L246" s="274"/>
      <c r="M246" s="275" t="s">
        <v>1</v>
      </c>
      <c r="N246" s="276" t="s">
        <v>41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315</v>
      </c>
      <c r="AT246" s="231" t="s">
        <v>362</v>
      </c>
      <c r="AU246" s="231" t="s">
        <v>86</v>
      </c>
      <c r="AY246" s="17" t="s">
        <v>140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230</v>
      </c>
      <c r="BM246" s="231" t="s">
        <v>877</v>
      </c>
    </row>
    <row r="247" s="13" customFormat="1">
      <c r="A247" s="13"/>
      <c r="B247" s="233"/>
      <c r="C247" s="234"/>
      <c r="D247" s="235" t="s">
        <v>156</v>
      </c>
      <c r="E247" s="236" t="s">
        <v>1</v>
      </c>
      <c r="F247" s="237" t="s">
        <v>878</v>
      </c>
      <c r="G247" s="234"/>
      <c r="H247" s="238">
        <v>21.5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156</v>
      </c>
      <c r="AU247" s="244" t="s">
        <v>86</v>
      </c>
      <c r="AV247" s="13" t="s">
        <v>86</v>
      </c>
      <c r="AW247" s="13" t="s">
        <v>32</v>
      </c>
      <c r="AX247" s="13" t="s">
        <v>76</v>
      </c>
      <c r="AY247" s="244" t="s">
        <v>140</v>
      </c>
    </row>
    <row r="248" s="14" customFormat="1">
      <c r="A248" s="14"/>
      <c r="B248" s="245"/>
      <c r="C248" s="246"/>
      <c r="D248" s="235" t="s">
        <v>156</v>
      </c>
      <c r="E248" s="247" t="s">
        <v>1</v>
      </c>
      <c r="F248" s="248" t="s">
        <v>164</v>
      </c>
      <c r="G248" s="246"/>
      <c r="H248" s="249">
        <v>21.5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156</v>
      </c>
      <c r="AU248" s="255" t="s">
        <v>86</v>
      </c>
      <c r="AV248" s="14" t="s">
        <v>147</v>
      </c>
      <c r="AW248" s="14" t="s">
        <v>32</v>
      </c>
      <c r="AX248" s="14" t="s">
        <v>84</v>
      </c>
      <c r="AY248" s="255" t="s">
        <v>140</v>
      </c>
    </row>
    <row r="249" s="2" customFormat="1" ht="14.4" customHeight="1">
      <c r="A249" s="38"/>
      <c r="B249" s="39"/>
      <c r="C249" s="219" t="s">
        <v>443</v>
      </c>
      <c r="D249" s="219" t="s">
        <v>143</v>
      </c>
      <c r="E249" s="220" t="s">
        <v>879</v>
      </c>
      <c r="F249" s="221" t="s">
        <v>880</v>
      </c>
      <c r="G249" s="222" t="s">
        <v>173</v>
      </c>
      <c r="H249" s="223">
        <v>27.5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41</v>
      </c>
      <c r="O249" s="91"/>
      <c r="P249" s="229">
        <f>O249*H249</f>
        <v>0</v>
      </c>
      <c r="Q249" s="229">
        <v>0.00083000000000000001</v>
      </c>
      <c r="R249" s="229">
        <f>Q249*H249</f>
        <v>0.022825000000000002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230</v>
      </c>
      <c r="AT249" s="231" t="s">
        <v>143</v>
      </c>
      <c r="AU249" s="231" t="s">
        <v>86</v>
      </c>
      <c r="AY249" s="17" t="s">
        <v>140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230</v>
      </c>
      <c r="BM249" s="231" t="s">
        <v>881</v>
      </c>
    </row>
    <row r="250" s="13" customFormat="1">
      <c r="A250" s="13"/>
      <c r="B250" s="233"/>
      <c r="C250" s="234"/>
      <c r="D250" s="235" t="s">
        <v>156</v>
      </c>
      <c r="E250" s="236" t="s">
        <v>1</v>
      </c>
      <c r="F250" s="237" t="s">
        <v>882</v>
      </c>
      <c r="G250" s="234"/>
      <c r="H250" s="238">
        <v>27.5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156</v>
      </c>
      <c r="AU250" s="244" t="s">
        <v>86</v>
      </c>
      <c r="AV250" s="13" t="s">
        <v>86</v>
      </c>
      <c r="AW250" s="13" t="s">
        <v>32</v>
      </c>
      <c r="AX250" s="13" t="s">
        <v>76</v>
      </c>
      <c r="AY250" s="244" t="s">
        <v>140</v>
      </c>
    </row>
    <row r="251" s="14" customFormat="1">
      <c r="A251" s="14"/>
      <c r="B251" s="245"/>
      <c r="C251" s="246"/>
      <c r="D251" s="235" t="s">
        <v>156</v>
      </c>
      <c r="E251" s="247" t="s">
        <v>1</v>
      </c>
      <c r="F251" s="248" t="s">
        <v>164</v>
      </c>
      <c r="G251" s="246"/>
      <c r="H251" s="249">
        <v>27.5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156</v>
      </c>
      <c r="AU251" s="255" t="s">
        <v>86</v>
      </c>
      <c r="AV251" s="14" t="s">
        <v>147</v>
      </c>
      <c r="AW251" s="14" t="s">
        <v>32</v>
      </c>
      <c r="AX251" s="14" t="s">
        <v>84</v>
      </c>
      <c r="AY251" s="255" t="s">
        <v>140</v>
      </c>
    </row>
    <row r="252" s="2" customFormat="1" ht="14.4" customHeight="1">
      <c r="A252" s="38"/>
      <c r="B252" s="39"/>
      <c r="C252" s="266" t="s">
        <v>449</v>
      </c>
      <c r="D252" s="266" t="s">
        <v>362</v>
      </c>
      <c r="E252" s="267" t="s">
        <v>883</v>
      </c>
      <c r="F252" s="268" t="s">
        <v>884</v>
      </c>
      <c r="G252" s="269" t="s">
        <v>173</v>
      </c>
      <c r="H252" s="270">
        <v>5</v>
      </c>
      <c r="I252" s="271"/>
      <c r="J252" s="272">
        <f>ROUND(I252*H252,2)</f>
        <v>0</v>
      </c>
      <c r="K252" s="273"/>
      <c r="L252" s="274"/>
      <c r="M252" s="275" t="s">
        <v>1</v>
      </c>
      <c r="N252" s="276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315</v>
      </c>
      <c r="AT252" s="231" t="s">
        <v>362</v>
      </c>
      <c r="AU252" s="231" t="s">
        <v>86</v>
      </c>
      <c r="AY252" s="17" t="s">
        <v>140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230</v>
      </c>
      <c r="BM252" s="231" t="s">
        <v>885</v>
      </c>
    </row>
    <row r="253" s="2" customFormat="1" ht="14.4" customHeight="1">
      <c r="A253" s="38"/>
      <c r="B253" s="39"/>
      <c r="C253" s="266" t="s">
        <v>454</v>
      </c>
      <c r="D253" s="266" t="s">
        <v>362</v>
      </c>
      <c r="E253" s="267" t="s">
        <v>886</v>
      </c>
      <c r="F253" s="268" t="s">
        <v>887</v>
      </c>
      <c r="G253" s="269" t="s">
        <v>173</v>
      </c>
      <c r="H253" s="270">
        <v>8.5</v>
      </c>
      <c r="I253" s="271"/>
      <c r="J253" s="272">
        <f>ROUND(I253*H253,2)</f>
        <v>0</v>
      </c>
      <c r="K253" s="273"/>
      <c r="L253" s="274"/>
      <c r="M253" s="275" t="s">
        <v>1</v>
      </c>
      <c r="N253" s="276" t="s">
        <v>41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315</v>
      </c>
      <c r="AT253" s="231" t="s">
        <v>362</v>
      </c>
      <c r="AU253" s="231" t="s">
        <v>86</v>
      </c>
      <c r="AY253" s="17" t="s">
        <v>140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230</v>
      </c>
      <c r="BM253" s="231" t="s">
        <v>888</v>
      </c>
    </row>
    <row r="254" s="2" customFormat="1" ht="14.4" customHeight="1">
      <c r="A254" s="38"/>
      <c r="B254" s="39"/>
      <c r="C254" s="219" t="s">
        <v>458</v>
      </c>
      <c r="D254" s="219" t="s">
        <v>143</v>
      </c>
      <c r="E254" s="220" t="s">
        <v>889</v>
      </c>
      <c r="F254" s="221" t="s">
        <v>890</v>
      </c>
      <c r="G254" s="222" t="s">
        <v>173</v>
      </c>
      <c r="H254" s="223">
        <v>4.5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41</v>
      </c>
      <c r="O254" s="91"/>
      <c r="P254" s="229">
        <f>O254*H254</f>
        <v>0</v>
      </c>
      <c r="Q254" s="229">
        <v>0.00013999999999999999</v>
      </c>
      <c r="R254" s="229">
        <f>Q254*H254</f>
        <v>0.00062999999999999992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230</v>
      </c>
      <c r="AT254" s="231" t="s">
        <v>143</v>
      </c>
      <c r="AU254" s="231" t="s">
        <v>86</v>
      </c>
      <c r="AY254" s="17" t="s">
        <v>140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230</v>
      </c>
      <c r="BM254" s="231" t="s">
        <v>891</v>
      </c>
    </row>
    <row r="255" s="13" customFormat="1">
      <c r="A255" s="13"/>
      <c r="B255" s="233"/>
      <c r="C255" s="234"/>
      <c r="D255" s="235" t="s">
        <v>156</v>
      </c>
      <c r="E255" s="236" t="s">
        <v>1</v>
      </c>
      <c r="F255" s="237" t="s">
        <v>892</v>
      </c>
      <c r="G255" s="234"/>
      <c r="H255" s="238">
        <v>4.5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156</v>
      </c>
      <c r="AU255" s="244" t="s">
        <v>86</v>
      </c>
      <c r="AV255" s="13" t="s">
        <v>86</v>
      </c>
      <c r="AW255" s="13" t="s">
        <v>32</v>
      </c>
      <c r="AX255" s="13" t="s">
        <v>76</v>
      </c>
      <c r="AY255" s="244" t="s">
        <v>140</v>
      </c>
    </row>
    <row r="256" s="14" customFormat="1">
      <c r="A256" s="14"/>
      <c r="B256" s="245"/>
      <c r="C256" s="246"/>
      <c r="D256" s="235" t="s">
        <v>156</v>
      </c>
      <c r="E256" s="247" t="s">
        <v>1</v>
      </c>
      <c r="F256" s="248" t="s">
        <v>164</v>
      </c>
      <c r="G256" s="246"/>
      <c r="H256" s="249">
        <v>4.5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156</v>
      </c>
      <c r="AU256" s="255" t="s">
        <v>86</v>
      </c>
      <c r="AV256" s="14" t="s">
        <v>147</v>
      </c>
      <c r="AW256" s="14" t="s">
        <v>32</v>
      </c>
      <c r="AX256" s="14" t="s">
        <v>84</v>
      </c>
      <c r="AY256" s="255" t="s">
        <v>140</v>
      </c>
    </row>
    <row r="257" s="2" customFormat="1" ht="14.4" customHeight="1">
      <c r="A257" s="38"/>
      <c r="B257" s="39"/>
      <c r="C257" s="266" t="s">
        <v>462</v>
      </c>
      <c r="D257" s="266" t="s">
        <v>362</v>
      </c>
      <c r="E257" s="267" t="s">
        <v>893</v>
      </c>
      <c r="F257" s="268" t="s">
        <v>894</v>
      </c>
      <c r="G257" s="269" t="s">
        <v>173</v>
      </c>
      <c r="H257" s="270">
        <v>4.5</v>
      </c>
      <c r="I257" s="271"/>
      <c r="J257" s="272">
        <f>ROUND(I257*H257,2)</f>
        <v>0</v>
      </c>
      <c r="K257" s="273"/>
      <c r="L257" s="274"/>
      <c r="M257" s="275" t="s">
        <v>1</v>
      </c>
      <c r="N257" s="276" t="s">
        <v>41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315</v>
      </c>
      <c r="AT257" s="231" t="s">
        <v>362</v>
      </c>
      <c r="AU257" s="231" t="s">
        <v>86</v>
      </c>
      <c r="AY257" s="17" t="s">
        <v>140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84</v>
      </c>
      <c r="BK257" s="232">
        <f>ROUND(I257*H257,2)</f>
        <v>0</v>
      </c>
      <c r="BL257" s="17" t="s">
        <v>230</v>
      </c>
      <c r="BM257" s="231" t="s">
        <v>895</v>
      </c>
    </row>
    <row r="258" s="2" customFormat="1" ht="14.4" customHeight="1">
      <c r="A258" s="38"/>
      <c r="B258" s="39"/>
      <c r="C258" s="219" t="s">
        <v>467</v>
      </c>
      <c r="D258" s="219" t="s">
        <v>143</v>
      </c>
      <c r="E258" s="220" t="s">
        <v>896</v>
      </c>
      <c r="F258" s="221" t="s">
        <v>897</v>
      </c>
      <c r="G258" s="222" t="s">
        <v>332</v>
      </c>
      <c r="H258" s="223">
        <v>0.0040000000000000001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230</v>
      </c>
      <c r="AT258" s="231" t="s">
        <v>143</v>
      </c>
      <c r="AU258" s="231" t="s">
        <v>86</v>
      </c>
      <c r="AY258" s="17" t="s">
        <v>140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230</v>
      </c>
      <c r="BM258" s="231" t="s">
        <v>898</v>
      </c>
    </row>
    <row r="259" s="12" customFormat="1" ht="22.8" customHeight="1">
      <c r="A259" s="12"/>
      <c r="B259" s="203"/>
      <c r="C259" s="204"/>
      <c r="D259" s="205" t="s">
        <v>75</v>
      </c>
      <c r="E259" s="217" t="s">
        <v>899</v>
      </c>
      <c r="F259" s="217" t="s">
        <v>900</v>
      </c>
      <c r="G259" s="204"/>
      <c r="H259" s="204"/>
      <c r="I259" s="207"/>
      <c r="J259" s="218">
        <f>BK259</f>
        <v>0</v>
      </c>
      <c r="K259" s="204"/>
      <c r="L259" s="209"/>
      <c r="M259" s="210"/>
      <c r="N259" s="211"/>
      <c r="O259" s="211"/>
      <c r="P259" s="212">
        <f>SUM(P260:P300)</f>
        <v>0</v>
      </c>
      <c r="Q259" s="211"/>
      <c r="R259" s="212">
        <f>SUM(R260:R300)</f>
        <v>1.6571187999999999</v>
      </c>
      <c r="S259" s="211"/>
      <c r="T259" s="213">
        <f>SUM(T260:T300)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4" t="s">
        <v>86</v>
      </c>
      <c r="AT259" s="215" t="s">
        <v>75</v>
      </c>
      <c r="AU259" s="215" t="s">
        <v>84</v>
      </c>
      <c r="AY259" s="214" t="s">
        <v>140</v>
      </c>
      <c r="BK259" s="216">
        <f>SUM(BK260:BK300)</f>
        <v>0</v>
      </c>
    </row>
    <row r="260" s="2" customFormat="1" ht="14.4" customHeight="1">
      <c r="A260" s="38"/>
      <c r="B260" s="39"/>
      <c r="C260" s="219" t="s">
        <v>471</v>
      </c>
      <c r="D260" s="219" t="s">
        <v>143</v>
      </c>
      <c r="E260" s="220" t="s">
        <v>901</v>
      </c>
      <c r="F260" s="221" t="s">
        <v>902</v>
      </c>
      <c r="G260" s="222" t="s">
        <v>786</v>
      </c>
      <c r="H260" s="223">
        <v>1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41</v>
      </c>
      <c r="O260" s="91"/>
      <c r="P260" s="229">
        <f>O260*H260</f>
        <v>0</v>
      </c>
      <c r="Q260" s="229">
        <v>0.0043499999999999997</v>
      </c>
      <c r="R260" s="229">
        <f>Q260*H260</f>
        <v>0.0043499999999999997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230</v>
      </c>
      <c r="AT260" s="231" t="s">
        <v>143</v>
      </c>
      <c r="AU260" s="231" t="s">
        <v>86</v>
      </c>
      <c r="AY260" s="17" t="s">
        <v>140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84</v>
      </c>
      <c r="BK260" s="232">
        <f>ROUND(I260*H260,2)</f>
        <v>0</v>
      </c>
      <c r="BL260" s="17" t="s">
        <v>230</v>
      </c>
      <c r="BM260" s="231" t="s">
        <v>903</v>
      </c>
    </row>
    <row r="261" s="2" customFormat="1" ht="14.4" customHeight="1">
      <c r="A261" s="38"/>
      <c r="B261" s="39"/>
      <c r="C261" s="219" t="s">
        <v>477</v>
      </c>
      <c r="D261" s="219" t="s">
        <v>143</v>
      </c>
      <c r="E261" s="220" t="s">
        <v>904</v>
      </c>
      <c r="F261" s="221" t="s">
        <v>905</v>
      </c>
      <c r="G261" s="222" t="s">
        <v>146</v>
      </c>
      <c r="H261" s="223">
        <v>1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0.00157</v>
      </c>
      <c r="R261" s="229">
        <f>Q261*H261</f>
        <v>0.00157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230</v>
      </c>
      <c r="AT261" s="231" t="s">
        <v>143</v>
      </c>
      <c r="AU261" s="231" t="s">
        <v>86</v>
      </c>
      <c r="AY261" s="17" t="s">
        <v>140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230</v>
      </c>
      <c r="BM261" s="231" t="s">
        <v>906</v>
      </c>
    </row>
    <row r="262" s="2" customFormat="1" ht="14.4" customHeight="1">
      <c r="A262" s="38"/>
      <c r="B262" s="39"/>
      <c r="C262" s="266" t="s">
        <v>481</v>
      </c>
      <c r="D262" s="266" t="s">
        <v>362</v>
      </c>
      <c r="E262" s="267" t="s">
        <v>907</v>
      </c>
      <c r="F262" s="268" t="s">
        <v>908</v>
      </c>
      <c r="G262" s="269" t="s">
        <v>786</v>
      </c>
      <c r="H262" s="270">
        <v>1.0149999999999999</v>
      </c>
      <c r="I262" s="271"/>
      <c r="J262" s="272">
        <f>ROUND(I262*H262,2)</f>
        <v>0</v>
      </c>
      <c r="K262" s="273"/>
      <c r="L262" s="274"/>
      <c r="M262" s="275" t="s">
        <v>1</v>
      </c>
      <c r="N262" s="276" t="s">
        <v>41</v>
      </c>
      <c r="O262" s="91"/>
      <c r="P262" s="229">
        <f>O262*H262</f>
        <v>0</v>
      </c>
      <c r="Q262" s="229">
        <v>0.00029999999999999997</v>
      </c>
      <c r="R262" s="229">
        <f>Q262*H262</f>
        <v>0.00030449999999999992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315</v>
      </c>
      <c r="AT262" s="231" t="s">
        <v>362</v>
      </c>
      <c r="AU262" s="231" t="s">
        <v>86</v>
      </c>
      <c r="AY262" s="17" t="s">
        <v>140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230</v>
      </c>
      <c r="BM262" s="231" t="s">
        <v>909</v>
      </c>
    </row>
    <row r="263" s="2" customFormat="1" ht="14.4" customHeight="1">
      <c r="A263" s="38"/>
      <c r="B263" s="39"/>
      <c r="C263" s="219" t="s">
        <v>485</v>
      </c>
      <c r="D263" s="219" t="s">
        <v>143</v>
      </c>
      <c r="E263" s="220" t="s">
        <v>910</v>
      </c>
      <c r="F263" s="221" t="s">
        <v>911</v>
      </c>
      <c r="G263" s="222" t="s">
        <v>146</v>
      </c>
      <c r="H263" s="223">
        <v>2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41</v>
      </c>
      <c r="O263" s="91"/>
      <c r="P263" s="229">
        <f>O263*H263</f>
        <v>0</v>
      </c>
      <c r="Q263" s="229">
        <v>0.0035000000000000001</v>
      </c>
      <c r="R263" s="229">
        <f>Q263*H263</f>
        <v>0.0070000000000000001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230</v>
      </c>
      <c r="AT263" s="231" t="s">
        <v>143</v>
      </c>
      <c r="AU263" s="231" t="s">
        <v>86</v>
      </c>
      <c r="AY263" s="17" t="s">
        <v>140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84</v>
      </c>
      <c r="BK263" s="232">
        <f>ROUND(I263*H263,2)</f>
        <v>0</v>
      </c>
      <c r="BL263" s="17" t="s">
        <v>230</v>
      </c>
      <c r="BM263" s="231" t="s">
        <v>912</v>
      </c>
    </row>
    <row r="264" s="2" customFormat="1" ht="14.4" customHeight="1">
      <c r="A264" s="38"/>
      <c r="B264" s="39"/>
      <c r="C264" s="266" t="s">
        <v>491</v>
      </c>
      <c r="D264" s="266" t="s">
        <v>362</v>
      </c>
      <c r="E264" s="267" t="s">
        <v>913</v>
      </c>
      <c r="F264" s="268" t="s">
        <v>914</v>
      </c>
      <c r="G264" s="269" t="s">
        <v>786</v>
      </c>
      <c r="H264" s="270">
        <v>2.0299999999999998</v>
      </c>
      <c r="I264" s="271"/>
      <c r="J264" s="272">
        <f>ROUND(I264*H264,2)</f>
        <v>0</v>
      </c>
      <c r="K264" s="273"/>
      <c r="L264" s="274"/>
      <c r="M264" s="275" t="s">
        <v>1</v>
      </c>
      <c r="N264" s="276" t="s">
        <v>41</v>
      </c>
      <c r="O264" s="91"/>
      <c r="P264" s="229">
        <f>O264*H264</f>
        <v>0</v>
      </c>
      <c r="Q264" s="229">
        <v>0.00080999999999999996</v>
      </c>
      <c r="R264" s="229">
        <f>Q264*H264</f>
        <v>0.0016442999999999998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315</v>
      </c>
      <c r="AT264" s="231" t="s">
        <v>362</v>
      </c>
      <c r="AU264" s="231" t="s">
        <v>86</v>
      </c>
      <c r="AY264" s="17" t="s">
        <v>140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230</v>
      </c>
      <c r="BM264" s="231" t="s">
        <v>915</v>
      </c>
    </row>
    <row r="265" s="2" customFormat="1" ht="14.4" customHeight="1">
      <c r="A265" s="38"/>
      <c r="B265" s="39"/>
      <c r="C265" s="219" t="s">
        <v>497</v>
      </c>
      <c r="D265" s="219" t="s">
        <v>143</v>
      </c>
      <c r="E265" s="220" t="s">
        <v>916</v>
      </c>
      <c r="F265" s="221" t="s">
        <v>917</v>
      </c>
      <c r="G265" s="222" t="s">
        <v>146</v>
      </c>
      <c r="H265" s="223">
        <v>3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41</v>
      </c>
      <c r="O265" s="91"/>
      <c r="P265" s="229">
        <f>O265*H265</f>
        <v>0</v>
      </c>
      <c r="Q265" s="229">
        <v>0.0060299999999999998</v>
      </c>
      <c r="R265" s="229">
        <f>Q265*H265</f>
        <v>0.018089999999999998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230</v>
      </c>
      <c r="AT265" s="231" t="s">
        <v>143</v>
      </c>
      <c r="AU265" s="231" t="s">
        <v>86</v>
      </c>
      <c r="AY265" s="17" t="s">
        <v>140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230</v>
      </c>
      <c r="BM265" s="231" t="s">
        <v>918</v>
      </c>
    </row>
    <row r="266" s="2" customFormat="1" ht="14.4" customHeight="1">
      <c r="A266" s="38"/>
      <c r="B266" s="39"/>
      <c r="C266" s="266" t="s">
        <v>501</v>
      </c>
      <c r="D266" s="266" t="s">
        <v>362</v>
      </c>
      <c r="E266" s="267" t="s">
        <v>919</v>
      </c>
      <c r="F266" s="268" t="s">
        <v>920</v>
      </c>
      <c r="G266" s="269" t="s">
        <v>786</v>
      </c>
      <c r="H266" s="270">
        <v>3.0299999999999998</v>
      </c>
      <c r="I266" s="271"/>
      <c r="J266" s="272">
        <f>ROUND(I266*H266,2)</f>
        <v>0</v>
      </c>
      <c r="K266" s="273"/>
      <c r="L266" s="274"/>
      <c r="M266" s="275" t="s">
        <v>1</v>
      </c>
      <c r="N266" s="276" t="s">
        <v>41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315</v>
      </c>
      <c r="AT266" s="231" t="s">
        <v>362</v>
      </c>
      <c r="AU266" s="231" t="s">
        <v>86</v>
      </c>
      <c r="AY266" s="17" t="s">
        <v>140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84</v>
      </c>
      <c r="BK266" s="232">
        <f>ROUND(I266*H266,2)</f>
        <v>0</v>
      </c>
      <c r="BL266" s="17" t="s">
        <v>230</v>
      </c>
      <c r="BM266" s="231" t="s">
        <v>921</v>
      </c>
    </row>
    <row r="267" s="13" customFormat="1">
      <c r="A267" s="13"/>
      <c r="B267" s="233"/>
      <c r="C267" s="234"/>
      <c r="D267" s="235" t="s">
        <v>156</v>
      </c>
      <c r="E267" s="236" t="s">
        <v>1</v>
      </c>
      <c r="F267" s="237" t="s">
        <v>922</v>
      </c>
      <c r="G267" s="234"/>
      <c r="H267" s="238">
        <v>3.0299999999999998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156</v>
      </c>
      <c r="AU267" s="244" t="s">
        <v>86</v>
      </c>
      <c r="AV267" s="13" t="s">
        <v>86</v>
      </c>
      <c r="AW267" s="13" t="s">
        <v>32</v>
      </c>
      <c r="AX267" s="13" t="s">
        <v>76</v>
      </c>
      <c r="AY267" s="244" t="s">
        <v>140</v>
      </c>
    </row>
    <row r="268" s="14" customFormat="1">
      <c r="A268" s="14"/>
      <c r="B268" s="245"/>
      <c r="C268" s="246"/>
      <c r="D268" s="235" t="s">
        <v>156</v>
      </c>
      <c r="E268" s="247" t="s">
        <v>1</v>
      </c>
      <c r="F268" s="248" t="s">
        <v>164</v>
      </c>
      <c r="G268" s="246"/>
      <c r="H268" s="249">
        <v>3.0299999999999998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156</v>
      </c>
      <c r="AU268" s="255" t="s">
        <v>86</v>
      </c>
      <c r="AV268" s="14" t="s">
        <v>147</v>
      </c>
      <c r="AW268" s="14" t="s">
        <v>32</v>
      </c>
      <c r="AX268" s="14" t="s">
        <v>84</v>
      </c>
      <c r="AY268" s="255" t="s">
        <v>140</v>
      </c>
    </row>
    <row r="269" s="2" customFormat="1" ht="14.4" customHeight="1">
      <c r="A269" s="38"/>
      <c r="B269" s="39"/>
      <c r="C269" s="219" t="s">
        <v>505</v>
      </c>
      <c r="D269" s="219" t="s">
        <v>143</v>
      </c>
      <c r="E269" s="220" t="s">
        <v>923</v>
      </c>
      <c r="F269" s="221" t="s">
        <v>924</v>
      </c>
      <c r="G269" s="222" t="s">
        <v>173</v>
      </c>
      <c r="H269" s="223">
        <v>3.5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0.0044099999999999999</v>
      </c>
      <c r="R269" s="229">
        <f>Q269*H269</f>
        <v>0.015434999999999999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230</v>
      </c>
      <c r="AT269" s="231" t="s">
        <v>143</v>
      </c>
      <c r="AU269" s="231" t="s">
        <v>86</v>
      </c>
      <c r="AY269" s="17" t="s">
        <v>140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230</v>
      </c>
      <c r="BM269" s="231" t="s">
        <v>925</v>
      </c>
    </row>
    <row r="270" s="15" customFormat="1">
      <c r="A270" s="15"/>
      <c r="B270" s="256"/>
      <c r="C270" s="257"/>
      <c r="D270" s="235" t="s">
        <v>156</v>
      </c>
      <c r="E270" s="258" t="s">
        <v>1</v>
      </c>
      <c r="F270" s="259" t="s">
        <v>926</v>
      </c>
      <c r="G270" s="257"/>
      <c r="H270" s="258" t="s">
        <v>1</v>
      </c>
      <c r="I270" s="260"/>
      <c r="J270" s="257"/>
      <c r="K270" s="257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156</v>
      </c>
      <c r="AU270" s="265" t="s">
        <v>86</v>
      </c>
      <c r="AV270" s="15" t="s">
        <v>84</v>
      </c>
      <c r="AW270" s="15" t="s">
        <v>32</v>
      </c>
      <c r="AX270" s="15" t="s">
        <v>76</v>
      </c>
      <c r="AY270" s="265" t="s">
        <v>140</v>
      </c>
    </row>
    <row r="271" s="13" customFormat="1">
      <c r="A271" s="13"/>
      <c r="B271" s="233"/>
      <c r="C271" s="234"/>
      <c r="D271" s="235" t="s">
        <v>156</v>
      </c>
      <c r="E271" s="236" t="s">
        <v>1</v>
      </c>
      <c r="F271" s="237" t="s">
        <v>927</v>
      </c>
      <c r="G271" s="234"/>
      <c r="H271" s="238">
        <v>3.5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156</v>
      </c>
      <c r="AU271" s="244" t="s">
        <v>86</v>
      </c>
      <c r="AV271" s="13" t="s">
        <v>86</v>
      </c>
      <c r="AW271" s="13" t="s">
        <v>32</v>
      </c>
      <c r="AX271" s="13" t="s">
        <v>76</v>
      </c>
      <c r="AY271" s="244" t="s">
        <v>140</v>
      </c>
    </row>
    <row r="272" s="14" customFormat="1">
      <c r="A272" s="14"/>
      <c r="B272" s="245"/>
      <c r="C272" s="246"/>
      <c r="D272" s="235" t="s">
        <v>156</v>
      </c>
      <c r="E272" s="247" t="s">
        <v>1</v>
      </c>
      <c r="F272" s="248" t="s">
        <v>164</v>
      </c>
      <c r="G272" s="246"/>
      <c r="H272" s="249">
        <v>3.5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156</v>
      </c>
      <c r="AU272" s="255" t="s">
        <v>86</v>
      </c>
      <c r="AV272" s="14" t="s">
        <v>147</v>
      </c>
      <c r="AW272" s="14" t="s">
        <v>32</v>
      </c>
      <c r="AX272" s="14" t="s">
        <v>84</v>
      </c>
      <c r="AY272" s="255" t="s">
        <v>140</v>
      </c>
    </row>
    <row r="273" s="2" customFormat="1" ht="14.4" customHeight="1">
      <c r="A273" s="38"/>
      <c r="B273" s="39"/>
      <c r="C273" s="219" t="s">
        <v>509</v>
      </c>
      <c r="D273" s="219" t="s">
        <v>143</v>
      </c>
      <c r="E273" s="220" t="s">
        <v>928</v>
      </c>
      <c r="F273" s="221" t="s">
        <v>924</v>
      </c>
      <c r="G273" s="222" t="s">
        <v>173</v>
      </c>
      <c r="H273" s="223">
        <v>3.5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0.0061999999999999998</v>
      </c>
      <c r="R273" s="229">
        <f>Q273*H273</f>
        <v>0.021700000000000001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230</v>
      </c>
      <c r="AT273" s="231" t="s">
        <v>143</v>
      </c>
      <c r="AU273" s="231" t="s">
        <v>86</v>
      </c>
      <c r="AY273" s="17" t="s">
        <v>140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230</v>
      </c>
      <c r="BM273" s="231" t="s">
        <v>929</v>
      </c>
    </row>
    <row r="274" s="15" customFormat="1">
      <c r="A274" s="15"/>
      <c r="B274" s="256"/>
      <c r="C274" s="257"/>
      <c r="D274" s="235" t="s">
        <v>156</v>
      </c>
      <c r="E274" s="258" t="s">
        <v>1</v>
      </c>
      <c r="F274" s="259" t="s">
        <v>930</v>
      </c>
      <c r="G274" s="257"/>
      <c r="H274" s="258" t="s">
        <v>1</v>
      </c>
      <c r="I274" s="260"/>
      <c r="J274" s="257"/>
      <c r="K274" s="257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156</v>
      </c>
      <c r="AU274" s="265" t="s">
        <v>86</v>
      </c>
      <c r="AV274" s="15" t="s">
        <v>84</v>
      </c>
      <c r="AW274" s="15" t="s">
        <v>32</v>
      </c>
      <c r="AX274" s="15" t="s">
        <v>76</v>
      </c>
      <c r="AY274" s="265" t="s">
        <v>140</v>
      </c>
    </row>
    <row r="275" s="13" customFormat="1">
      <c r="A275" s="13"/>
      <c r="B275" s="233"/>
      <c r="C275" s="234"/>
      <c r="D275" s="235" t="s">
        <v>156</v>
      </c>
      <c r="E275" s="236" t="s">
        <v>1</v>
      </c>
      <c r="F275" s="237" t="s">
        <v>931</v>
      </c>
      <c r="G275" s="234"/>
      <c r="H275" s="238">
        <v>3.5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156</v>
      </c>
      <c r="AU275" s="244" t="s">
        <v>86</v>
      </c>
      <c r="AV275" s="13" t="s">
        <v>86</v>
      </c>
      <c r="AW275" s="13" t="s">
        <v>32</v>
      </c>
      <c r="AX275" s="13" t="s">
        <v>76</v>
      </c>
      <c r="AY275" s="244" t="s">
        <v>140</v>
      </c>
    </row>
    <row r="276" s="14" customFormat="1">
      <c r="A276" s="14"/>
      <c r="B276" s="245"/>
      <c r="C276" s="246"/>
      <c r="D276" s="235" t="s">
        <v>156</v>
      </c>
      <c r="E276" s="247" t="s">
        <v>1</v>
      </c>
      <c r="F276" s="248" t="s">
        <v>164</v>
      </c>
      <c r="G276" s="246"/>
      <c r="H276" s="249">
        <v>3.5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156</v>
      </c>
      <c r="AU276" s="255" t="s">
        <v>86</v>
      </c>
      <c r="AV276" s="14" t="s">
        <v>147</v>
      </c>
      <c r="AW276" s="14" t="s">
        <v>32</v>
      </c>
      <c r="AX276" s="14" t="s">
        <v>84</v>
      </c>
      <c r="AY276" s="255" t="s">
        <v>140</v>
      </c>
    </row>
    <row r="277" s="2" customFormat="1" ht="14.4" customHeight="1">
      <c r="A277" s="38"/>
      <c r="B277" s="39"/>
      <c r="C277" s="219" t="s">
        <v>515</v>
      </c>
      <c r="D277" s="219" t="s">
        <v>143</v>
      </c>
      <c r="E277" s="220" t="s">
        <v>932</v>
      </c>
      <c r="F277" s="221" t="s">
        <v>933</v>
      </c>
      <c r="G277" s="222" t="s">
        <v>173</v>
      </c>
      <c r="H277" s="223">
        <v>11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0.14091000000000001</v>
      </c>
      <c r="R277" s="229">
        <f>Q277*H277</f>
        <v>1.5500100000000001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230</v>
      </c>
      <c r="AT277" s="231" t="s">
        <v>143</v>
      </c>
      <c r="AU277" s="231" t="s">
        <v>86</v>
      </c>
      <c r="AY277" s="17" t="s">
        <v>140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230</v>
      </c>
      <c r="BM277" s="231" t="s">
        <v>934</v>
      </c>
    </row>
    <row r="278" s="15" customFormat="1">
      <c r="A278" s="15"/>
      <c r="B278" s="256"/>
      <c r="C278" s="257"/>
      <c r="D278" s="235" t="s">
        <v>156</v>
      </c>
      <c r="E278" s="258" t="s">
        <v>1</v>
      </c>
      <c r="F278" s="259" t="s">
        <v>935</v>
      </c>
      <c r="G278" s="257"/>
      <c r="H278" s="258" t="s">
        <v>1</v>
      </c>
      <c r="I278" s="260"/>
      <c r="J278" s="257"/>
      <c r="K278" s="257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156</v>
      </c>
      <c r="AU278" s="265" t="s">
        <v>86</v>
      </c>
      <c r="AV278" s="15" t="s">
        <v>84</v>
      </c>
      <c r="AW278" s="15" t="s">
        <v>32</v>
      </c>
      <c r="AX278" s="15" t="s">
        <v>76</v>
      </c>
      <c r="AY278" s="265" t="s">
        <v>140</v>
      </c>
    </row>
    <row r="279" s="13" customFormat="1">
      <c r="A279" s="13"/>
      <c r="B279" s="233"/>
      <c r="C279" s="234"/>
      <c r="D279" s="235" t="s">
        <v>156</v>
      </c>
      <c r="E279" s="236" t="s">
        <v>1</v>
      </c>
      <c r="F279" s="237" t="s">
        <v>936</v>
      </c>
      <c r="G279" s="234"/>
      <c r="H279" s="238">
        <v>11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156</v>
      </c>
      <c r="AU279" s="244" t="s">
        <v>86</v>
      </c>
      <c r="AV279" s="13" t="s">
        <v>86</v>
      </c>
      <c r="AW279" s="13" t="s">
        <v>32</v>
      </c>
      <c r="AX279" s="13" t="s">
        <v>76</v>
      </c>
      <c r="AY279" s="244" t="s">
        <v>140</v>
      </c>
    </row>
    <row r="280" s="14" customFormat="1">
      <c r="A280" s="14"/>
      <c r="B280" s="245"/>
      <c r="C280" s="246"/>
      <c r="D280" s="235" t="s">
        <v>156</v>
      </c>
      <c r="E280" s="247" t="s">
        <v>1</v>
      </c>
      <c r="F280" s="248" t="s">
        <v>164</v>
      </c>
      <c r="G280" s="246"/>
      <c r="H280" s="249">
        <v>11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156</v>
      </c>
      <c r="AU280" s="255" t="s">
        <v>86</v>
      </c>
      <c r="AV280" s="14" t="s">
        <v>147</v>
      </c>
      <c r="AW280" s="14" t="s">
        <v>32</v>
      </c>
      <c r="AX280" s="14" t="s">
        <v>84</v>
      </c>
      <c r="AY280" s="255" t="s">
        <v>140</v>
      </c>
    </row>
    <row r="281" s="2" customFormat="1" ht="14.4" customHeight="1">
      <c r="A281" s="38"/>
      <c r="B281" s="39"/>
      <c r="C281" s="219" t="s">
        <v>519</v>
      </c>
      <c r="D281" s="219" t="s">
        <v>143</v>
      </c>
      <c r="E281" s="220" t="s">
        <v>937</v>
      </c>
      <c r="F281" s="221" t="s">
        <v>933</v>
      </c>
      <c r="G281" s="222" t="s">
        <v>173</v>
      </c>
      <c r="H281" s="223">
        <v>2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0.00166</v>
      </c>
      <c r="R281" s="229">
        <f>Q281*H281</f>
        <v>0.00332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230</v>
      </c>
      <c r="AT281" s="231" t="s">
        <v>143</v>
      </c>
      <c r="AU281" s="231" t="s">
        <v>86</v>
      </c>
      <c r="AY281" s="17" t="s">
        <v>140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230</v>
      </c>
      <c r="BM281" s="231" t="s">
        <v>938</v>
      </c>
    </row>
    <row r="282" s="15" customFormat="1">
      <c r="A282" s="15"/>
      <c r="B282" s="256"/>
      <c r="C282" s="257"/>
      <c r="D282" s="235" t="s">
        <v>156</v>
      </c>
      <c r="E282" s="258" t="s">
        <v>1</v>
      </c>
      <c r="F282" s="259" t="s">
        <v>939</v>
      </c>
      <c r="G282" s="257"/>
      <c r="H282" s="258" t="s">
        <v>1</v>
      </c>
      <c r="I282" s="260"/>
      <c r="J282" s="257"/>
      <c r="K282" s="257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156</v>
      </c>
      <c r="AU282" s="265" t="s">
        <v>86</v>
      </c>
      <c r="AV282" s="15" t="s">
        <v>84</v>
      </c>
      <c r="AW282" s="15" t="s">
        <v>32</v>
      </c>
      <c r="AX282" s="15" t="s">
        <v>76</v>
      </c>
      <c r="AY282" s="265" t="s">
        <v>140</v>
      </c>
    </row>
    <row r="283" s="13" customFormat="1">
      <c r="A283" s="13"/>
      <c r="B283" s="233"/>
      <c r="C283" s="234"/>
      <c r="D283" s="235" t="s">
        <v>156</v>
      </c>
      <c r="E283" s="236" t="s">
        <v>1</v>
      </c>
      <c r="F283" s="237" t="s">
        <v>940</v>
      </c>
      <c r="G283" s="234"/>
      <c r="H283" s="238">
        <v>2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156</v>
      </c>
      <c r="AU283" s="244" t="s">
        <v>86</v>
      </c>
      <c r="AV283" s="13" t="s">
        <v>86</v>
      </c>
      <c r="AW283" s="13" t="s">
        <v>32</v>
      </c>
      <c r="AX283" s="13" t="s">
        <v>76</v>
      </c>
      <c r="AY283" s="244" t="s">
        <v>140</v>
      </c>
    </row>
    <row r="284" s="14" customFormat="1">
      <c r="A284" s="14"/>
      <c r="B284" s="245"/>
      <c r="C284" s="246"/>
      <c r="D284" s="235" t="s">
        <v>156</v>
      </c>
      <c r="E284" s="247" t="s">
        <v>1</v>
      </c>
      <c r="F284" s="248" t="s">
        <v>164</v>
      </c>
      <c r="G284" s="246"/>
      <c r="H284" s="249">
        <v>2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156</v>
      </c>
      <c r="AU284" s="255" t="s">
        <v>86</v>
      </c>
      <c r="AV284" s="14" t="s">
        <v>147</v>
      </c>
      <c r="AW284" s="14" t="s">
        <v>32</v>
      </c>
      <c r="AX284" s="14" t="s">
        <v>84</v>
      </c>
      <c r="AY284" s="255" t="s">
        <v>140</v>
      </c>
    </row>
    <row r="285" s="2" customFormat="1" ht="14.4" customHeight="1">
      <c r="A285" s="38"/>
      <c r="B285" s="39"/>
      <c r="C285" s="219" t="s">
        <v>525</v>
      </c>
      <c r="D285" s="219" t="s">
        <v>143</v>
      </c>
      <c r="E285" s="220" t="s">
        <v>941</v>
      </c>
      <c r="F285" s="221" t="s">
        <v>933</v>
      </c>
      <c r="G285" s="222" t="s">
        <v>173</v>
      </c>
      <c r="H285" s="223">
        <v>2.5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41</v>
      </c>
      <c r="O285" s="91"/>
      <c r="P285" s="229">
        <f>O285*H285</f>
        <v>0</v>
      </c>
      <c r="Q285" s="229">
        <v>0.0025300000000000001</v>
      </c>
      <c r="R285" s="229">
        <f>Q285*H285</f>
        <v>0.0063250000000000008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230</v>
      </c>
      <c r="AT285" s="231" t="s">
        <v>143</v>
      </c>
      <c r="AU285" s="231" t="s">
        <v>86</v>
      </c>
      <c r="AY285" s="17" t="s">
        <v>140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230</v>
      </c>
      <c r="BM285" s="231" t="s">
        <v>942</v>
      </c>
    </row>
    <row r="286" s="15" customFormat="1">
      <c r="A286" s="15"/>
      <c r="B286" s="256"/>
      <c r="C286" s="257"/>
      <c r="D286" s="235" t="s">
        <v>156</v>
      </c>
      <c r="E286" s="258" t="s">
        <v>1</v>
      </c>
      <c r="F286" s="259" t="s">
        <v>943</v>
      </c>
      <c r="G286" s="257"/>
      <c r="H286" s="258" t="s">
        <v>1</v>
      </c>
      <c r="I286" s="260"/>
      <c r="J286" s="257"/>
      <c r="K286" s="257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156</v>
      </c>
      <c r="AU286" s="265" t="s">
        <v>86</v>
      </c>
      <c r="AV286" s="15" t="s">
        <v>84</v>
      </c>
      <c r="AW286" s="15" t="s">
        <v>32</v>
      </c>
      <c r="AX286" s="15" t="s">
        <v>76</v>
      </c>
      <c r="AY286" s="265" t="s">
        <v>140</v>
      </c>
    </row>
    <row r="287" s="13" customFormat="1">
      <c r="A287" s="13"/>
      <c r="B287" s="233"/>
      <c r="C287" s="234"/>
      <c r="D287" s="235" t="s">
        <v>156</v>
      </c>
      <c r="E287" s="236" t="s">
        <v>1</v>
      </c>
      <c r="F287" s="237" t="s">
        <v>944</v>
      </c>
      <c r="G287" s="234"/>
      <c r="H287" s="238">
        <v>2.5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156</v>
      </c>
      <c r="AU287" s="244" t="s">
        <v>86</v>
      </c>
      <c r="AV287" s="13" t="s">
        <v>86</v>
      </c>
      <c r="AW287" s="13" t="s">
        <v>32</v>
      </c>
      <c r="AX287" s="13" t="s">
        <v>76</v>
      </c>
      <c r="AY287" s="244" t="s">
        <v>140</v>
      </c>
    </row>
    <row r="288" s="14" customFormat="1">
      <c r="A288" s="14"/>
      <c r="B288" s="245"/>
      <c r="C288" s="246"/>
      <c r="D288" s="235" t="s">
        <v>156</v>
      </c>
      <c r="E288" s="247" t="s">
        <v>1</v>
      </c>
      <c r="F288" s="248" t="s">
        <v>164</v>
      </c>
      <c r="G288" s="246"/>
      <c r="H288" s="249">
        <v>2.5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156</v>
      </c>
      <c r="AU288" s="255" t="s">
        <v>86</v>
      </c>
      <c r="AV288" s="14" t="s">
        <v>147</v>
      </c>
      <c r="AW288" s="14" t="s">
        <v>32</v>
      </c>
      <c r="AX288" s="14" t="s">
        <v>84</v>
      </c>
      <c r="AY288" s="255" t="s">
        <v>140</v>
      </c>
    </row>
    <row r="289" s="2" customFormat="1" ht="14.4" customHeight="1">
      <c r="A289" s="38"/>
      <c r="B289" s="39"/>
      <c r="C289" s="266" t="s">
        <v>529</v>
      </c>
      <c r="D289" s="266" t="s">
        <v>362</v>
      </c>
      <c r="E289" s="267" t="s">
        <v>945</v>
      </c>
      <c r="F289" s="268" t="s">
        <v>946</v>
      </c>
      <c r="G289" s="269" t="s">
        <v>786</v>
      </c>
      <c r="H289" s="270">
        <v>2</v>
      </c>
      <c r="I289" s="271"/>
      <c r="J289" s="272">
        <f>ROUND(I289*H289,2)</f>
        <v>0</v>
      </c>
      <c r="K289" s="273"/>
      <c r="L289" s="274"/>
      <c r="M289" s="275" t="s">
        <v>1</v>
      </c>
      <c r="N289" s="276" t="s">
        <v>41</v>
      </c>
      <c r="O289" s="91"/>
      <c r="P289" s="229">
        <f>O289*H289</f>
        <v>0</v>
      </c>
      <c r="Q289" s="229">
        <v>0.0023999999999999998</v>
      </c>
      <c r="R289" s="229">
        <f>Q289*H289</f>
        <v>0.0047999999999999996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315</v>
      </c>
      <c r="AT289" s="231" t="s">
        <v>362</v>
      </c>
      <c r="AU289" s="231" t="s">
        <v>86</v>
      </c>
      <c r="AY289" s="17" t="s">
        <v>140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230</v>
      </c>
      <c r="BM289" s="231" t="s">
        <v>947</v>
      </c>
    </row>
    <row r="290" s="2" customFormat="1" ht="14.4" customHeight="1">
      <c r="A290" s="38"/>
      <c r="B290" s="39"/>
      <c r="C290" s="219" t="s">
        <v>535</v>
      </c>
      <c r="D290" s="219" t="s">
        <v>143</v>
      </c>
      <c r="E290" s="220" t="s">
        <v>948</v>
      </c>
      <c r="F290" s="221" t="s">
        <v>949</v>
      </c>
      <c r="G290" s="222" t="s">
        <v>146</v>
      </c>
      <c r="H290" s="223">
        <v>3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41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230</v>
      </c>
      <c r="AT290" s="231" t="s">
        <v>143</v>
      </c>
      <c r="AU290" s="231" t="s">
        <v>86</v>
      </c>
      <c r="AY290" s="17" t="s">
        <v>140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84</v>
      </c>
      <c r="BK290" s="232">
        <f>ROUND(I290*H290,2)</f>
        <v>0</v>
      </c>
      <c r="BL290" s="17" t="s">
        <v>230</v>
      </c>
      <c r="BM290" s="231" t="s">
        <v>950</v>
      </c>
    </row>
    <row r="291" s="2" customFormat="1" ht="14.4" customHeight="1">
      <c r="A291" s="38"/>
      <c r="B291" s="39"/>
      <c r="C291" s="219" t="s">
        <v>540</v>
      </c>
      <c r="D291" s="219" t="s">
        <v>143</v>
      </c>
      <c r="E291" s="220" t="s">
        <v>951</v>
      </c>
      <c r="F291" s="221" t="s">
        <v>952</v>
      </c>
      <c r="G291" s="222" t="s">
        <v>146</v>
      </c>
      <c r="H291" s="223">
        <v>1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230</v>
      </c>
      <c r="AT291" s="231" t="s">
        <v>143</v>
      </c>
      <c r="AU291" s="231" t="s">
        <v>86</v>
      </c>
      <c r="AY291" s="17" t="s">
        <v>140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230</v>
      </c>
      <c r="BM291" s="231" t="s">
        <v>953</v>
      </c>
    </row>
    <row r="292" s="2" customFormat="1" ht="14.4" customHeight="1">
      <c r="A292" s="38"/>
      <c r="B292" s="39"/>
      <c r="C292" s="219" t="s">
        <v>545</v>
      </c>
      <c r="D292" s="219" t="s">
        <v>143</v>
      </c>
      <c r="E292" s="220" t="s">
        <v>954</v>
      </c>
      <c r="F292" s="221" t="s">
        <v>955</v>
      </c>
      <c r="G292" s="222" t="s">
        <v>146</v>
      </c>
      <c r="H292" s="223">
        <v>4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41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230</v>
      </c>
      <c r="AT292" s="231" t="s">
        <v>143</v>
      </c>
      <c r="AU292" s="231" t="s">
        <v>86</v>
      </c>
      <c r="AY292" s="17" t="s">
        <v>140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84</v>
      </c>
      <c r="BK292" s="232">
        <f>ROUND(I292*H292,2)</f>
        <v>0</v>
      </c>
      <c r="BL292" s="17" t="s">
        <v>230</v>
      </c>
      <c r="BM292" s="231" t="s">
        <v>956</v>
      </c>
    </row>
    <row r="293" s="13" customFormat="1">
      <c r="A293" s="13"/>
      <c r="B293" s="233"/>
      <c r="C293" s="234"/>
      <c r="D293" s="235" t="s">
        <v>156</v>
      </c>
      <c r="E293" s="236" t="s">
        <v>1</v>
      </c>
      <c r="F293" s="237" t="s">
        <v>957</v>
      </c>
      <c r="G293" s="234"/>
      <c r="H293" s="238">
        <v>4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156</v>
      </c>
      <c r="AU293" s="244" t="s">
        <v>86</v>
      </c>
      <c r="AV293" s="13" t="s">
        <v>86</v>
      </c>
      <c r="AW293" s="13" t="s">
        <v>32</v>
      </c>
      <c r="AX293" s="13" t="s">
        <v>76</v>
      </c>
      <c r="AY293" s="244" t="s">
        <v>140</v>
      </c>
    </row>
    <row r="294" s="14" customFormat="1">
      <c r="A294" s="14"/>
      <c r="B294" s="245"/>
      <c r="C294" s="246"/>
      <c r="D294" s="235" t="s">
        <v>156</v>
      </c>
      <c r="E294" s="247" t="s">
        <v>1</v>
      </c>
      <c r="F294" s="248" t="s">
        <v>164</v>
      </c>
      <c r="G294" s="246"/>
      <c r="H294" s="249">
        <v>4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156</v>
      </c>
      <c r="AU294" s="255" t="s">
        <v>86</v>
      </c>
      <c r="AV294" s="14" t="s">
        <v>147</v>
      </c>
      <c r="AW294" s="14" t="s">
        <v>32</v>
      </c>
      <c r="AX294" s="14" t="s">
        <v>84</v>
      </c>
      <c r="AY294" s="255" t="s">
        <v>140</v>
      </c>
    </row>
    <row r="295" s="2" customFormat="1" ht="14.4" customHeight="1">
      <c r="A295" s="38"/>
      <c r="B295" s="39"/>
      <c r="C295" s="219" t="s">
        <v>550</v>
      </c>
      <c r="D295" s="219" t="s">
        <v>143</v>
      </c>
      <c r="E295" s="220" t="s">
        <v>958</v>
      </c>
      <c r="F295" s="221" t="s">
        <v>959</v>
      </c>
      <c r="G295" s="222" t="s">
        <v>173</v>
      </c>
      <c r="H295" s="223">
        <v>22.5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41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230</v>
      </c>
      <c r="AT295" s="231" t="s">
        <v>143</v>
      </c>
      <c r="AU295" s="231" t="s">
        <v>86</v>
      </c>
      <c r="AY295" s="17" t="s">
        <v>140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84</v>
      </c>
      <c r="BK295" s="232">
        <f>ROUND(I295*H295,2)</f>
        <v>0</v>
      </c>
      <c r="BL295" s="17" t="s">
        <v>230</v>
      </c>
      <c r="BM295" s="231" t="s">
        <v>960</v>
      </c>
    </row>
    <row r="296" s="13" customFormat="1">
      <c r="A296" s="13"/>
      <c r="B296" s="233"/>
      <c r="C296" s="234"/>
      <c r="D296" s="235" t="s">
        <v>156</v>
      </c>
      <c r="E296" s="236" t="s">
        <v>1</v>
      </c>
      <c r="F296" s="237" t="s">
        <v>961</v>
      </c>
      <c r="G296" s="234"/>
      <c r="H296" s="238">
        <v>22.5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156</v>
      </c>
      <c r="AU296" s="244" t="s">
        <v>86</v>
      </c>
      <c r="AV296" s="13" t="s">
        <v>86</v>
      </c>
      <c r="AW296" s="13" t="s">
        <v>32</v>
      </c>
      <c r="AX296" s="13" t="s">
        <v>76</v>
      </c>
      <c r="AY296" s="244" t="s">
        <v>140</v>
      </c>
    </row>
    <row r="297" s="14" customFormat="1">
      <c r="A297" s="14"/>
      <c r="B297" s="245"/>
      <c r="C297" s="246"/>
      <c r="D297" s="235" t="s">
        <v>156</v>
      </c>
      <c r="E297" s="247" t="s">
        <v>1</v>
      </c>
      <c r="F297" s="248" t="s">
        <v>164</v>
      </c>
      <c r="G297" s="246"/>
      <c r="H297" s="249">
        <v>22.5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156</v>
      </c>
      <c r="AU297" s="255" t="s">
        <v>86</v>
      </c>
      <c r="AV297" s="14" t="s">
        <v>147</v>
      </c>
      <c r="AW297" s="14" t="s">
        <v>32</v>
      </c>
      <c r="AX297" s="14" t="s">
        <v>84</v>
      </c>
      <c r="AY297" s="255" t="s">
        <v>140</v>
      </c>
    </row>
    <row r="298" s="2" customFormat="1" ht="14.4" customHeight="1">
      <c r="A298" s="38"/>
      <c r="B298" s="39"/>
      <c r="C298" s="219" t="s">
        <v>555</v>
      </c>
      <c r="D298" s="219" t="s">
        <v>143</v>
      </c>
      <c r="E298" s="220" t="s">
        <v>962</v>
      </c>
      <c r="F298" s="221" t="s">
        <v>963</v>
      </c>
      <c r="G298" s="222" t="s">
        <v>332</v>
      </c>
      <c r="H298" s="223">
        <v>0.19700000000000001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41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230</v>
      </c>
      <c r="AT298" s="231" t="s">
        <v>143</v>
      </c>
      <c r="AU298" s="231" t="s">
        <v>86</v>
      </c>
      <c r="AY298" s="17" t="s">
        <v>140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230</v>
      </c>
      <c r="BM298" s="231" t="s">
        <v>964</v>
      </c>
    </row>
    <row r="299" s="2" customFormat="1" ht="14.4" customHeight="1">
      <c r="A299" s="38"/>
      <c r="B299" s="39"/>
      <c r="C299" s="219" t="s">
        <v>561</v>
      </c>
      <c r="D299" s="219" t="s">
        <v>143</v>
      </c>
      <c r="E299" s="220" t="s">
        <v>965</v>
      </c>
      <c r="F299" s="221" t="s">
        <v>966</v>
      </c>
      <c r="G299" s="222" t="s">
        <v>146</v>
      </c>
      <c r="H299" s="223">
        <v>1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41</v>
      </c>
      <c r="O299" s="91"/>
      <c r="P299" s="229">
        <f>O299*H299</f>
        <v>0</v>
      </c>
      <c r="Q299" s="229">
        <v>0.020570000000000001</v>
      </c>
      <c r="R299" s="229">
        <f>Q299*H299</f>
        <v>0.020570000000000001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230</v>
      </c>
      <c r="AT299" s="231" t="s">
        <v>143</v>
      </c>
      <c r="AU299" s="231" t="s">
        <v>86</v>
      </c>
      <c r="AY299" s="17" t="s">
        <v>140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84</v>
      </c>
      <c r="BK299" s="232">
        <f>ROUND(I299*H299,2)</f>
        <v>0</v>
      </c>
      <c r="BL299" s="17" t="s">
        <v>230</v>
      </c>
      <c r="BM299" s="231" t="s">
        <v>967</v>
      </c>
    </row>
    <row r="300" s="2" customFormat="1" ht="14.4" customHeight="1">
      <c r="A300" s="38"/>
      <c r="B300" s="39"/>
      <c r="C300" s="266" t="s">
        <v>565</v>
      </c>
      <c r="D300" s="266" t="s">
        <v>362</v>
      </c>
      <c r="E300" s="267" t="s">
        <v>968</v>
      </c>
      <c r="F300" s="268" t="s">
        <v>969</v>
      </c>
      <c r="G300" s="269" t="s">
        <v>786</v>
      </c>
      <c r="H300" s="270">
        <v>1</v>
      </c>
      <c r="I300" s="271"/>
      <c r="J300" s="272">
        <f>ROUND(I300*H300,2)</f>
        <v>0</v>
      </c>
      <c r="K300" s="273"/>
      <c r="L300" s="274"/>
      <c r="M300" s="275" t="s">
        <v>1</v>
      </c>
      <c r="N300" s="276" t="s">
        <v>41</v>
      </c>
      <c r="O300" s="91"/>
      <c r="P300" s="229">
        <f>O300*H300</f>
        <v>0</v>
      </c>
      <c r="Q300" s="229">
        <v>0.002</v>
      </c>
      <c r="R300" s="229">
        <f>Q300*H300</f>
        <v>0.002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315</v>
      </c>
      <c r="AT300" s="231" t="s">
        <v>362</v>
      </c>
      <c r="AU300" s="231" t="s">
        <v>86</v>
      </c>
      <c r="AY300" s="17" t="s">
        <v>140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84</v>
      </c>
      <c r="BK300" s="232">
        <f>ROUND(I300*H300,2)</f>
        <v>0</v>
      </c>
      <c r="BL300" s="17" t="s">
        <v>230</v>
      </c>
      <c r="BM300" s="231" t="s">
        <v>970</v>
      </c>
    </row>
    <row r="301" s="12" customFormat="1" ht="22.8" customHeight="1">
      <c r="A301" s="12"/>
      <c r="B301" s="203"/>
      <c r="C301" s="204"/>
      <c r="D301" s="205" t="s">
        <v>75</v>
      </c>
      <c r="E301" s="217" t="s">
        <v>971</v>
      </c>
      <c r="F301" s="217" t="s">
        <v>972</v>
      </c>
      <c r="G301" s="204"/>
      <c r="H301" s="204"/>
      <c r="I301" s="207"/>
      <c r="J301" s="218">
        <f>BK301</f>
        <v>0</v>
      </c>
      <c r="K301" s="204"/>
      <c r="L301" s="209"/>
      <c r="M301" s="210"/>
      <c r="N301" s="211"/>
      <c r="O301" s="211"/>
      <c r="P301" s="212">
        <f>SUM(P302:P358)</f>
        <v>0</v>
      </c>
      <c r="Q301" s="211"/>
      <c r="R301" s="212">
        <f>SUM(R302:R358)</f>
        <v>3.8692549999999999</v>
      </c>
      <c r="S301" s="211"/>
      <c r="T301" s="213">
        <f>SUM(T302:T358)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4" t="s">
        <v>86</v>
      </c>
      <c r="AT301" s="215" t="s">
        <v>75</v>
      </c>
      <c r="AU301" s="215" t="s">
        <v>84</v>
      </c>
      <c r="AY301" s="214" t="s">
        <v>140</v>
      </c>
      <c r="BK301" s="216">
        <f>SUM(BK302:BK358)</f>
        <v>0</v>
      </c>
    </row>
    <row r="302" s="2" customFormat="1" ht="14.4" customHeight="1">
      <c r="A302" s="38"/>
      <c r="B302" s="39"/>
      <c r="C302" s="219" t="s">
        <v>570</v>
      </c>
      <c r="D302" s="219" t="s">
        <v>143</v>
      </c>
      <c r="E302" s="220" t="s">
        <v>973</v>
      </c>
      <c r="F302" s="221" t="s">
        <v>974</v>
      </c>
      <c r="G302" s="222" t="s">
        <v>173</v>
      </c>
      <c r="H302" s="223">
        <v>5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41</v>
      </c>
      <c r="O302" s="91"/>
      <c r="P302" s="229">
        <f>O302*H302</f>
        <v>0</v>
      </c>
      <c r="Q302" s="229">
        <v>0.067549999999999999</v>
      </c>
      <c r="R302" s="229">
        <f>Q302*H302</f>
        <v>0.33774999999999999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230</v>
      </c>
      <c r="AT302" s="231" t="s">
        <v>143</v>
      </c>
      <c r="AU302" s="231" t="s">
        <v>86</v>
      </c>
      <c r="AY302" s="17" t="s">
        <v>140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230</v>
      </c>
      <c r="BM302" s="231" t="s">
        <v>975</v>
      </c>
    </row>
    <row r="303" s="15" customFormat="1">
      <c r="A303" s="15"/>
      <c r="B303" s="256"/>
      <c r="C303" s="257"/>
      <c r="D303" s="235" t="s">
        <v>156</v>
      </c>
      <c r="E303" s="258" t="s">
        <v>1</v>
      </c>
      <c r="F303" s="259" t="s">
        <v>976</v>
      </c>
      <c r="G303" s="257"/>
      <c r="H303" s="258" t="s">
        <v>1</v>
      </c>
      <c r="I303" s="260"/>
      <c r="J303" s="257"/>
      <c r="K303" s="257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156</v>
      </c>
      <c r="AU303" s="265" t="s">
        <v>86</v>
      </c>
      <c r="AV303" s="15" t="s">
        <v>84</v>
      </c>
      <c r="AW303" s="15" t="s">
        <v>32</v>
      </c>
      <c r="AX303" s="15" t="s">
        <v>76</v>
      </c>
      <c r="AY303" s="265" t="s">
        <v>140</v>
      </c>
    </row>
    <row r="304" s="13" customFormat="1">
      <c r="A304" s="13"/>
      <c r="B304" s="233"/>
      <c r="C304" s="234"/>
      <c r="D304" s="235" t="s">
        <v>156</v>
      </c>
      <c r="E304" s="236" t="s">
        <v>1</v>
      </c>
      <c r="F304" s="237" t="s">
        <v>977</v>
      </c>
      <c r="G304" s="234"/>
      <c r="H304" s="238">
        <v>5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156</v>
      </c>
      <c r="AU304" s="244" t="s">
        <v>86</v>
      </c>
      <c r="AV304" s="13" t="s">
        <v>86</v>
      </c>
      <c r="AW304" s="13" t="s">
        <v>32</v>
      </c>
      <c r="AX304" s="13" t="s">
        <v>76</v>
      </c>
      <c r="AY304" s="244" t="s">
        <v>140</v>
      </c>
    </row>
    <row r="305" s="14" customFormat="1">
      <c r="A305" s="14"/>
      <c r="B305" s="245"/>
      <c r="C305" s="246"/>
      <c r="D305" s="235" t="s">
        <v>156</v>
      </c>
      <c r="E305" s="247" t="s">
        <v>1</v>
      </c>
      <c r="F305" s="248" t="s">
        <v>164</v>
      </c>
      <c r="G305" s="246"/>
      <c r="H305" s="249">
        <v>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156</v>
      </c>
      <c r="AU305" s="255" t="s">
        <v>86</v>
      </c>
      <c r="AV305" s="14" t="s">
        <v>147</v>
      </c>
      <c r="AW305" s="14" t="s">
        <v>32</v>
      </c>
      <c r="AX305" s="14" t="s">
        <v>84</v>
      </c>
      <c r="AY305" s="255" t="s">
        <v>140</v>
      </c>
    </row>
    <row r="306" s="2" customFormat="1" ht="14.4" customHeight="1">
      <c r="A306" s="38"/>
      <c r="B306" s="39"/>
      <c r="C306" s="219" t="s">
        <v>580</v>
      </c>
      <c r="D306" s="219" t="s">
        <v>143</v>
      </c>
      <c r="E306" s="220" t="s">
        <v>978</v>
      </c>
      <c r="F306" s="221" t="s">
        <v>979</v>
      </c>
      <c r="G306" s="222" t="s">
        <v>146</v>
      </c>
      <c r="H306" s="223">
        <v>1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41</v>
      </c>
      <c r="O306" s="91"/>
      <c r="P306" s="229">
        <f>O306*H306</f>
        <v>0</v>
      </c>
      <c r="Q306" s="229">
        <v>0.0061900000000000002</v>
      </c>
      <c r="R306" s="229">
        <f>Q306*H306</f>
        <v>0.0061900000000000002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230</v>
      </c>
      <c r="AT306" s="231" t="s">
        <v>143</v>
      </c>
      <c r="AU306" s="231" t="s">
        <v>86</v>
      </c>
      <c r="AY306" s="17" t="s">
        <v>140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84</v>
      </c>
      <c r="BK306" s="232">
        <f>ROUND(I306*H306,2)</f>
        <v>0</v>
      </c>
      <c r="BL306" s="17" t="s">
        <v>230</v>
      </c>
      <c r="BM306" s="231" t="s">
        <v>980</v>
      </c>
    </row>
    <row r="307" s="2" customFormat="1" ht="14.4" customHeight="1">
      <c r="A307" s="38"/>
      <c r="B307" s="39"/>
      <c r="C307" s="219" t="s">
        <v>585</v>
      </c>
      <c r="D307" s="219" t="s">
        <v>143</v>
      </c>
      <c r="E307" s="220" t="s">
        <v>981</v>
      </c>
      <c r="F307" s="221" t="s">
        <v>982</v>
      </c>
      <c r="G307" s="222" t="s">
        <v>146</v>
      </c>
      <c r="H307" s="223">
        <v>1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0.0068700000000000002</v>
      </c>
      <c r="R307" s="229">
        <f>Q307*H307</f>
        <v>0.0068700000000000002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230</v>
      </c>
      <c r="AT307" s="231" t="s">
        <v>143</v>
      </c>
      <c r="AU307" s="231" t="s">
        <v>86</v>
      </c>
      <c r="AY307" s="17" t="s">
        <v>140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230</v>
      </c>
      <c r="BM307" s="231" t="s">
        <v>983</v>
      </c>
    </row>
    <row r="308" s="2" customFormat="1" ht="14.4" customHeight="1">
      <c r="A308" s="38"/>
      <c r="B308" s="39"/>
      <c r="C308" s="219" t="s">
        <v>590</v>
      </c>
      <c r="D308" s="219" t="s">
        <v>143</v>
      </c>
      <c r="E308" s="220" t="s">
        <v>984</v>
      </c>
      <c r="F308" s="221" t="s">
        <v>985</v>
      </c>
      <c r="G308" s="222" t="s">
        <v>146</v>
      </c>
      <c r="H308" s="223">
        <v>5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41</v>
      </c>
      <c r="O308" s="91"/>
      <c r="P308" s="229">
        <f>O308*H308</f>
        <v>0</v>
      </c>
      <c r="Q308" s="229">
        <v>0.0016999999999999999</v>
      </c>
      <c r="R308" s="229">
        <f>Q308*H308</f>
        <v>0.0084999999999999989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230</v>
      </c>
      <c r="AT308" s="231" t="s">
        <v>143</v>
      </c>
      <c r="AU308" s="231" t="s">
        <v>86</v>
      </c>
      <c r="AY308" s="17" t="s">
        <v>140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84</v>
      </c>
      <c r="BK308" s="232">
        <f>ROUND(I308*H308,2)</f>
        <v>0</v>
      </c>
      <c r="BL308" s="17" t="s">
        <v>230</v>
      </c>
      <c r="BM308" s="231" t="s">
        <v>986</v>
      </c>
    </row>
    <row r="309" s="2" customFormat="1" ht="14.4" customHeight="1">
      <c r="A309" s="38"/>
      <c r="B309" s="39"/>
      <c r="C309" s="266" t="s">
        <v>595</v>
      </c>
      <c r="D309" s="266" t="s">
        <v>362</v>
      </c>
      <c r="E309" s="267" t="s">
        <v>987</v>
      </c>
      <c r="F309" s="268" t="s">
        <v>988</v>
      </c>
      <c r="G309" s="269" t="s">
        <v>786</v>
      </c>
      <c r="H309" s="270">
        <v>5</v>
      </c>
      <c r="I309" s="271"/>
      <c r="J309" s="272">
        <f>ROUND(I309*H309,2)</f>
        <v>0</v>
      </c>
      <c r="K309" s="273"/>
      <c r="L309" s="274"/>
      <c r="M309" s="275" t="s">
        <v>1</v>
      </c>
      <c r="N309" s="276" t="s">
        <v>41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315</v>
      </c>
      <c r="AT309" s="231" t="s">
        <v>362</v>
      </c>
      <c r="AU309" s="231" t="s">
        <v>86</v>
      </c>
      <c r="AY309" s="17" t="s">
        <v>140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84</v>
      </c>
      <c r="BK309" s="232">
        <f>ROUND(I309*H309,2)</f>
        <v>0</v>
      </c>
      <c r="BL309" s="17" t="s">
        <v>230</v>
      </c>
      <c r="BM309" s="231" t="s">
        <v>989</v>
      </c>
    </row>
    <row r="310" s="2" customFormat="1" ht="14.4" customHeight="1">
      <c r="A310" s="38"/>
      <c r="B310" s="39"/>
      <c r="C310" s="219" t="s">
        <v>600</v>
      </c>
      <c r="D310" s="219" t="s">
        <v>143</v>
      </c>
      <c r="E310" s="220" t="s">
        <v>990</v>
      </c>
      <c r="F310" s="221" t="s">
        <v>991</v>
      </c>
      <c r="G310" s="222" t="s">
        <v>146</v>
      </c>
      <c r="H310" s="223">
        <v>3</v>
      </c>
      <c r="I310" s="224"/>
      <c r="J310" s="225">
        <f>ROUND(I310*H310,2)</f>
        <v>0</v>
      </c>
      <c r="K310" s="226"/>
      <c r="L310" s="44"/>
      <c r="M310" s="227" t="s">
        <v>1</v>
      </c>
      <c r="N310" s="228" t="s">
        <v>41</v>
      </c>
      <c r="O310" s="91"/>
      <c r="P310" s="229">
        <f>O310*H310</f>
        <v>0</v>
      </c>
      <c r="Q310" s="229">
        <v>0.00147</v>
      </c>
      <c r="R310" s="229">
        <f>Q310*H310</f>
        <v>0.0044099999999999999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230</v>
      </c>
      <c r="AT310" s="231" t="s">
        <v>143</v>
      </c>
      <c r="AU310" s="231" t="s">
        <v>86</v>
      </c>
      <c r="AY310" s="17" t="s">
        <v>140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230</v>
      </c>
      <c r="BM310" s="231" t="s">
        <v>992</v>
      </c>
    </row>
    <row r="311" s="2" customFormat="1" ht="14.4" customHeight="1">
      <c r="A311" s="38"/>
      <c r="B311" s="39"/>
      <c r="C311" s="266" t="s">
        <v>606</v>
      </c>
      <c r="D311" s="266" t="s">
        <v>362</v>
      </c>
      <c r="E311" s="267" t="s">
        <v>993</v>
      </c>
      <c r="F311" s="268" t="s">
        <v>994</v>
      </c>
      <c r="G311" s="269" t="s">
        <v>786</v>
      </c>
      <c r="H311" s="270">
        <v>3</v>
      </c>
      <c r="I311" s="271"/>
      <c r="J311" s="272">
        <f>ROUND(I311*H311,2)</f>
        <v>0</v>
      </c>
      <c r="K311" s="273"/>
      <c r="L311" s="274"/>
      <c r="M311" s="275" t="s">
        <v>1</v>
      </c>
      <c r="N311" s="276" t="s">
        <v>41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315</v>
      </c>
      <c r="AT311" s="231" t="s">
        <v>362</v>
      </c>
      <c r="AU311" s="231" t="s">
        <v>86</v>
      </c>
      <c r="AY311" s="17" t="s">
        <v>140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84</v>
      </c>
      <c r="BK311" s="232">
        <f>ROUND(I311*H311,2)</f>
        <v>0</v>
      </c>
      <c r="BL311" s="17" t="s">
        <v>230</v>
      </c>
      <c r="BM311" s="231" t="s">
        <v>995</v>
      </c>
    </row>
    <row r="312" s="2" customFormat="1" ht="14.4" customHeight="1">
      <c r="A312" s="38"/>
      <c r="B312" s="39"/>
      <c r="C312" s="219" t="s">
        <v>612</v>
      </c>
      <c r="D312" s="219" t="s">
        <v>143</v>
      </c>
      <c r="E312" s="220" t="s">
        <v>996</v>
      </c>
      <c r="F312" s="221" t="s">
        <v>997</v>
      </c>
      <c r="G312" s="222" t="s">
        <v>146</v>
      </c>
      <c r="H312" s="223">
        <v>13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230</v>
      </c>
      <c r="AT312" s="231" t="s">
        <v>143</v>
      </c>
      <c r="AU312" s="231" t="s">
        <v>86</v>
      </c>
      <c r="AY312" s="17" t="s">
        <v>140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230</v>
      </c>
      <c r="BM312" s="231" t="s">
        <v>998</v>
      </c>
    </row>
    <row r="313" s="13" customFormat="1">
      <c r="A313" s="13"/>
      <c r="B313" s="233"/>
      <c r="C313" s="234"/>
      <c r="D313" s="235" t="s">
        <v>156</v>
      </c>
      <c r="E313" s="236" t="s">
        <v>1</v>
      </c>
      <c r="F313" s="237" t="s">
        <v>999</v>
      </c>
      <c r="G313" s="234"/>
      <c r="H313" s="238">
        <v>13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156</v>
      </c>
      <c r="AU313" s="244" t="s">
        <v>86</v>
      </c>
      <c r="AV313" s="13" t="s">
        <v>86</v>
      </c>
      <c r="AW313" s="13" t="s">
        <v>32</v>
      </c>
      <c r="AX313" s="13" t="s">
        <v>84</v>
      </c>
      <c r="AY313" s="244" t="s">
        <v>140</v>
      </c>
    </row>
    <row r="314" s="2" customFormat="1" ht="14.4" customHeight="1">
      <c r="A314" s="38"/>
      <c r="B314" s="39"/>
      <c r="C314" s="219" t="s">
        <v>616</v>
      </c>
      <c r="D314" s="219" t="s">
        <v>143</v>
      </c>
      <c r="E314" s="220" t="s">
        <v>1000</v>
      </c>
      <c r="F314" s="221" t="s">
        <v>1001</v>
      </c>
      <c r="G314" s="222" t="s">
        <v>146</v>
      </c>
      <c r="H314" s="223">
        <v>3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41</v>
      </c>
      <c r="O314" s="91"/>
      <c r="P314" s="229">
        <f>O314*H314</f>
        <v>0</v>
      </c>
      <c r="Q314" s="229">
        <v>0.00249</v>
      </c>
      <c r="R314" s="229">
        <f>Q314*H314</f>
        <v>0.0074700000000000001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230</v>
      </c>
      <c r="AT314" s="231" t="s">
        <v>143</v>
      </c>
      <c r="AU314" s="231" t="s">
        <v>86</v>
      </c>
      <c r="AY314" s="17" t="s">
        <v>140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230</v>
      </c>
      <c r="BM314" s="231" t="s">
        <v>1002</v>
      </c>
    </row>
    <row r="315" s="2" customFormat="1" ht="14.4" customHeight="1">
      <c r="A315" s="38"/>
      <c r="B315" s="39"/>
      <c r="C315" s="219" t="s">
        <v>620</v>
      </c>
      <c r="D315" s="219" t="s">
        <v>143</v>
      </c>
      <c r="E315" s="220" t="s">
        <v>1003</v>
      </c>
      <c r="F315" s="221" t="s">
        <v>1001</v>
      </c>
      <c r="G315" s="222" t="s">
        <v>1004</v>
      </c>
      <c r="H315" s="223">
        <v>5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41</v>
      </c>
      <c r="O315" s="91"/>
      <c r="P315" s="229">
        <f>O315*H315</f>
        <v>0</v>
      </c>
      <c r="Q315" s="229">
        <v>0.0097999999999999997</v>
      </c>
      <c r="R315" s="229">
        <f>Q315*H315</f>
        <v>0.049000000000000002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230</v>
      </c>
      <c r="AT315" s="231" t="s">
        <v>143</v>
      </c>
      <c r="AU315" s="231" t="s">
        <v>86</v>
      </c>
      <c r="AY315" s="17" t="s">
        <v>140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84</v>
      </c>
      <c r="BK315" s="232">
        <f>ROUND(I315*H315,2)</f>
        <v>0</v>
      </c>
      <c r="BL315" s="17" t="s">
        <v>230</v>
      </c>
      <c r="BM315" s="231" t="s">
        <v>1005</v>
      </c>
    </row>
    <row r="316" s="13" customFormat="1">
      <c r="A316" s="13"/>
      <c r="B316" s="233"/>
      <c r="C316" s="234"/>
      <c r="D316" s="235" t="s">
        <v>156</v>
      </c>
      <c r="E316" s="236" t="s">
        <v>1</v>
      </c>
      <c r="F316" s="237" t="s">
        <v>1006</v>
      </c>
      <c r="G316" s="234"/>
      <c r="H316" s="238">
        <v>5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156</v>
      </c>
      <c r="AU316" s="244" t="s">
        <v>86</v>
      </c>
      <c r="AV316" s="13" t="s">
        <v>86</v>
      </c>
      <c r="AW316" s="13" t="s">
        <v>32</v>
      </c>
      <c r="AX316" s="13" t="s">
        <v>84</v>
      </c>
      <c r="AY316" s="244" t="s">
        <v>140</v>
      </c>
    </row>
    <row r="317" s="2" customFormat="1" ht="14.4" customHeight="1">
      <c r="A317" s="38"/>
      <c r="B317" s="39"/>
      <c r="C317" s="219" t="s">
        <v>625</v>
      </c>
      <c r="D317" s="219" t="s">
        <v>143</v>
      </c>
      <c r="E317" s="220" t="s">
        <v>1007</v>
      </c>
      <c r="F317" s="221" t="s">
        <v>1008</v>
      </c>
      <c r="G317" s="222" t="s">
        <v>146</v>
      </c>
      <c r="H317" s="223">
        <v>1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41</v>
      </c>
      <c r="O317" s="91"/>
      <c r="P317" s="229">
        <f>O317*H317</f>
        <v>0</v>
      </c>
      <c r="Q317" s="229">
        <v>2.0000000000000002E-05</v>
      </c>
      <c r="R317" s="229">
        <f>Q317*H317</f>
        <v>2.0000000000000002E-05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230</v>
      </c>
      <c r="AT317" s="231" t="s">
        <v>143</v>
      </c>
      <c r="AU317" s="231" t="s">
        <v>86</v>
      </c>
      <c r="AY317" s="17" t="s">
        <v>140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84</v>
      </c>
      <c r="BK317" s="232">
        <f>ROUND(I317*H317,2)</f>
        <v>0</v>
      </c>
      <c r="BL317" s="17" t="s">
        <v>230</v>
      </c>
      <c r="BM317" s="231" t="s">
        <v>1009</v>
      </c>
    </row>
    <row r="318" s="2" customFormat="1" ht="14.4" customHeight="1">
      <c r="A318" s="38"/>
      <c r="B318" s="39"/>
      <c r="C318" s="266" t="s">
        <v>638</v>
      </c>
      <c r="D318" s="266" t="s">
        <v>362</v>
      </c>
      <c r="E318" s="267" t="s">
        <v>1010</v>
      </c>
      <c r="F318" s="268" t="s">
        <v>1011</v>
      </c>
      <c r="G318" s="269" t="s">
        <v>786</v>
      </c>
      <c r="H318" s="270">
        <v>1</v>
      </c>
      <c r="I318" s="271"/>
      <c r="J318" s="272">
        <f>ROUND(I318*H318,2)</f>
        <v>0</v>
      </c>
      <c r="K318" s="273"/>
      <c r="L318" s="274"/>
      <c r="M318" s="275" t="s">
        <v>1</v>
      </c>
      <c r="N318" s="276" t="s">
        <v>41</v>
      </c>
      <c r="O318" s="91"/>
      <c r="P318" s="229">
        <f>O318*H318</f>
        <v>0</v>
      </c>
      <c r="Q318" s="229">
        <v>0.00029999999999999997</v>
      </c>
      <c r="R318" s="229">
        <f>Q318*H318</f>
        <v>0.00029999999999999997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315</v>
      </c>
      <c r="AT318" s="231" t="s">
        <v>362</v>
      </c>
      <c r="AU318" s="231" t="s">
        <v>86</v>
      </c>
      <c r="AY318" s="17" t="s">
        <v>140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84</v>
      </c>
      <c r="BK318" s="232">
        <f>ROUND(I318*H318,2)</f>
        <v>0</v>
      </c>
      <c r="BL318" s="17" t="s">
        <v>230</v>
      </c>
      <c r="BM318" s="231" t="s">
        <v>1012</v>
      </c>
    </row>
    <row r="319" s="2" customFormat="1" ht="14.4" customHeight="1">
      <c r="A319" s="38"/>
      <c r="B319" s="39"/>
      <c r="C319" s="219" t="s">
        <v>644</v>
      </c>
      <c r="D319" s="219" t="s">
        <v>143</v>
      </c>
      <c r="E319" s="220" t="s">
        <v>1013</v>
      </c>
      <c r="F319" s="221" t="s">
        <v>1014</v>
      </c>
      <c r="G319" s="222" t="s">
        <v>146</v>
      </c>
      <c r="H319" s="223">
        <v>1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41</v>
      </c>
      <c r="O319" s="91"/>
      <c r="P319" s="229">
        <f>O319*H319</f>
        <v>0</v>
      </c>
      <c r="Q319" s="229">
        <v>2.0000000000000002E-05</v>
      </c>
      <c r="R319" s="229">
        <f>Q319*H319</f>
        <v>2.0000000000000002E-05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230</v>
      </c>
      <c r="AT319" s="231" t="s">
        <v>143</v>
      </c>
      <c r="AU319" s="231" t="s">
        <v>86</v>
      </c>
      <c r="AY319" s="17" t="s">
        <v>140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230</v>
      </c>
      <c r="BM319" s="231" t="s">
        <v>1015</v>
      </c>
    </row>
    <row r="320" s="2" customFormat="1" ht="14.4" customHeight="1">
      <c r="A320" s="38"/>
      <c r="B320" s="39"/>
      <c r="C320" s="266" t="s">
        <v>649</v>
      </c>
      <c r="D320" s="266" t="s">
        <v>362</v>
      </c>
      <c r="E320" s="267" t="s">
        <v>1016</v>
      </c>
      <c r="F320" s="268" t="s">
        <v>1017</v>
      </c>
      <c r="G320" s="269" t="s">
        <v>786</v>
      </c>
      <c r="H320" s="270">
        <v>1</v>
      </c>
      <c r="I320" s="271"/>
      <c r="J320" s="272">
        <f>ROUND(I320*H320,2)</f>
        <v>0</v>
      </c>
      <c r="K320" s="273"/>
      <c r="L320" s="274"/>
      <c r="M320" s="275" t="s">
        <v>1</v>
      </c>
      <c r="N320" s="276" t="s">
        <v>41</v>
      </c>
      <c r="O320" s="91"/>
      <c r="P320" s="229">
        <f>O320*H320</f>
        <v>0</v>
      </c>
      <c r="Q320" s="229">
        <v>0.001</v>
      </c>
      <c r="R320" s="229">
        <f>Q320*H320</f>
        <v>0.001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315</v>
      </c>
      <c r="AT320" s="231" t="s">
        <v>362</v>
      </c>
      <c r="AU320" s="231" t="s">
        <v>86</v>
      </c>
      <c r="AY320" s="17" t="s">
        <v>140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230</v>
      </c>
      <c r="BM320" s="231" t="s">
        <v>1018</v>
      </c>
    </row>
    <row r="321" s="2" customFormat="1" ht="14.4" customHeight="1">
      <c r="A321" s="38"/>
      <c r="B321" s="39"/>
      <c r="C321" s="219" t="s">
        <v>655</v>
      </c>
      <c r="D321" s="219" t="s">
        <v>143</v>
      </c>
      <c r="E321" s="220" t="s">
        <v>1019</v>
      </c>
      <c r="F321" s="221" t="s">
        <v>1020</v>
      </c>
      <c r="G321" s="222" t="s">
        <v>146</v>
      </c>
      <c r="H321" s="223">
        <v>1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41</v>
      </c>
      <c r="O321" s="91"/>
      <c r="P321" s="229">
        <f>O321*H321</f>
        <v>0</v>
      </c>
      <c r="Q321" s="229">
        <v>2.0000000000000002E-05</v>
      </c>
      <c r="R321" s="229">
        <f>Q321*H321</f>
        <v>2.0000000000000002E-05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230</v>
      </c>
      <c r="AT321" s="231" t="s">
        <v>143</v>
      </c>
      <c r="AU321" s="231" t="s">
        <v>86</v>
      </c>
      <c r="AY321" s="17" t="s">
        <v>140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84</v>
      </c>
      <c r="BK321" s="232">
        <f>ROUND(I321*H321,2)</f>
        <v>0</v>
      </c>
      <c r="BL321" s="17" t="s">
        <v>230</v>
      </c>
      <c r="BM321" s="231" t="s">
        <v>1021</v>
      </c>
    </row>
    <row r="322" s="2" customFormat="1" ht="14.4" customHeight="1">
      <c r="A322" s="38"/>
      <c r="B322" s="39"/>
      <c r="C322" s="266" t="s">
        <v>660</v>
      </c>
      <c r="D322" s="266" t="s">
        <v>362</v>
      </c>
      <c r="E322" s="267" t="s">
        <v>1022</v>
      </c>
      <c r="F322" s="268" t="s">
        <v>1023</v>
      </c>
      <c r="G322" s="269" t="s">
        <v>786</v>
      </c>
      <c r="H322" s="270">
        <v>1</v>
      </c>
      <c r="I322" s="271"/>
      <c r="J322" s="272">
        <f>ROUND(I322*H322,2)</f>
        <v>0</v>
      </c>
      <c r="K322" s="273"/>
      <c r="L322" s="274"/>
      <c r="M322" s="275" t="s">
        <v>1</v>
      </c>
      <c r="N322" s="276" t="s">
        <v>41</v>
      </c>
      <c r="O322" s="91"/>
      <c r="P322" s="229">
        <f>O322*H322</f>
        <v>0</v>
      </c>
      <c r="Q322" s="229">
        <v>0.00050000000000000001</v>
      </c>
      <c r="R322" s="229">
        <f>Q322*H322</f>
        <v>0.00050000000000000001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315</v>
      </c>
      <c r="AT322" s="231" t="s">
        <v>362</v>
      </c>
      <c r="AU322" s="231" t="s">
        <v>86</v>
      </c>
      <c r="AY322" s="17" t="s">
        <v>140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84</v>
      </c>
      <c r="BK322" s="232">
        <f>ROUND(I322*H322,2)</f>
        <v>0</v>
      </c>
      <c r="BL322" s="17" t="s">
        <v>230</v>
      </c>
      <c r="BM322" s="231" t="s">
        <v>1024</v>
      </c>
    </row>
    <row r="323" s="2" customFormat="1" ht="14.4" customHeight="1">
      <c r="A323" s="38"/>
      <c r="B323" s="39"/>
      <c r="C323" s="219" t="s">
        <v>664</v>
      </c>
      <c r="D323" s="219" t="s">
        <v>143</v>
      </c>
      <c r="E323" s="220" t="s">
        <v>1025</v>
      </c>
      <c r="F323" s="221" t="s">
        <v>1026</v>
      </c>
      <c r="G323" s="222" t="s">
        <v>146</v>
      </c>
      <c r="H323" s="223">
        <v>1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41</v>
      </c>
      <c r="O323" s="91"/>
      <c r="P323" s="229">
        <f>O323*H323</f>
        <v>0</v>
      </c>
      <c r="Q323" s="229">
        <v>2.0000000000000002E-05</v>
      </c>
      <c r="R323" s="229">
        <f>Q323*H323</f>
        <v>2.0000000000000002E-05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230</v>
      </c>
      <c r="AT323" s="231" t="s">
        <v>143</v>
      </c>
      <c r="AU323" s="231" t="s">
        <v>86</v>
      </c>
      <c r="AY323" s="17" t="s">
        <v>140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230</v>
      </c>
      <c r="BM323" s="231" t="s">
        <v>1027</v>
      </c>
    </row>
    <row r="324" s="2" customFormat="1" ht="14.4" customHeight="1">
      <c r="A324" s="38"/>
      <c r="B324" s="39"/>
      <c r="C324" s="266" t="s">
        <v>1028</v>
      </c>
      <c r="D324" s="266" t="s">
        <v>362</v>
      </c>
      <c r="E324" s="267" t="s">
        <v>1029</v>
      </c>
      <c r="F324" s="268" t="s">
        <v>1030</v>
      </c>
      <c r="G324" s="269" t="s">
        <v>786</v>
      </c>
      <c r="H324" s="270">
        <v>1</v>
      </c>
      <c r="I324" s="271"/>
      <c r="J324" s="272">
        <f>ROUND(I324*H324,2)</f>
        <v>0</v>
      </c>
      <c r="K324" s="273"/>
      <c r="L324" s="274"/>
      <c r="M324" s="275" t="s">
        <v>1</v>
      </c>
      <c r="N324" s="276" t="s">
        <v>41</v>
      </c>
      <c r="O324" s="91"/>
      <c r="P324" s="229">
        <f>O324*H324</f>
        <v>0</v>
      </c>
      <c r="Q324" s="229">
        <v>0.00059999999999999995</v>
      </c>
      <c r="R324" s="229">
        <f>Q324*H324</f>
        <v>0.00059999999999999995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315</v>
      </c>
      <c r="AT324" s="231" t="s">
        <v>362</v>
      </c>
      <c r="AU324" s="231" t="s">
        <v>86</v>
      </c>
      <c r="AY324" s="17" t="s">
        <v>140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230</v>
      </c>
      <c r="BM324" s="231" t="s">
        <v>1031</v>
      </c>
    </row>
    <row r="325" s="2" customFormat="1" ht="14.4" customHeight="1">
      <c r="A325" s="38"/>
      <c r="B325" s="39"/>
      <c r="C325" s="219" t="s">
        <v>1032</v>
      </c>
      <c r="D325" s="219" t="s">
        <v>143</v>
      </c>
      <c r="E325" s="220" t="s">
        <v>1033</v>
      </c>
      <c r="F325" s="221" t="s">
        <v>1034</v>
      </c>
      <c r="G325" s="222" t="s">
        <v>173</v>
      </c>
      <c r="H325" s="223">
        <v>115.5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41</v>
      </c>
      <c r="O325" s="91"/>
      <c r="P325" s="229">
        <f>O325*H325</f>
        <v>0</v>
      </c>
      <c r="Q325" s="229">
        <v>0.020789999999999999</v>
      </c>
      <c r="R325" s="229">
        <f>Q325*H325</f>
        <v>2.4012449999999999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230</v>
      </c>
      <c r="AT325" s="231" t="s">
        <v>143</v>
      </c>
      <c r="AU325" s="231" t="s">
        <v>86</v>
      </c>
      <c r="AY325" s="17" t="s">
        <v>140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230</v>
      </c>
      <c r="BM325" s="231" t="s">
        <v>1035</v>
      </c>
    </row>
    <row r="326" s="13" customFormat="1">
      <c r="A326" s="13"/>
      <c r="B326" s="233"/>
      <c r="C326" s="234"/>
      <c r="D326" s="235" t="s">
        <v>156</v>
      </c>
      <c r="E326" s="236" t="s">
        <v>1</v>
      </c>
      <c r="F326" s="237" t="s">
        <v>1036</v>
      </c>
      <c r="G326" s="234"/>
      <c r="H326" s="238">
        <v>115.5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156</v>
      </c>
      <c r="AU326" s="244" t="s">
        <v>86</v>
      </c>
      <c r="AV326" s="13" t="s">
        <v>86</v>
      </c>
      <c r="AW326" s="13" t="s">
        <v>32</v>
      </c>
      <c r="AX326" s="13" t="s">
        <v>84</v>
      </c>
      <c r="AY326" s="244" t="s">
        <v>140</v>
      </c>
    </row>
    <row r="327" s="2" customFormat="1" ht="14.4" customHeight="1">
      <c r="A327" s="38"/>
      <c r="B327" s="39"/>
      <c r="C327" s="219" t="s">
        <v>1037</v>
      </c>
      <c r="D327" s="219" t="s">
        <v>143</v>
      </c>
      <c r="E327" s="220" t="s">
        <v>1038</v>
      </c>
      <c r="F327" s="221" t="s">
        <v>1039</v>
      </c>
      <c r="G327" s="222" t="s">
        <v>173</v>
      </c>
      <c r="H327" s="223">
        <v>115.5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41</v>
      </c>
      <c r="O327" s="91"/>
      <c r="P327" s="229">
        <f>O327*H327</f>
        <v>0</v>
      </c>
      <c r="Q327" s="229">
        <v>0.00116</v>
      </c>
      <c r="R327" s="229">
        <f>Q327*H327</f>
        <v>0.13397999999999999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230</v>
      </c>
      <c r="AT327" s="231" t="s">
        <v>143</v>
      </c>
      <c r="AU327" s="231" t="s">
        <v>86</v>
      </c>
      <c r="AY327" s="17" t="s">
        <v>140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230</v>
      </c>
      <c r="BM327" s="231" t="s">
        <v>1040</v>
      </c>
    </row>
    <row r="328" s="2" customFormat="1" ht="14.4" customHeight="1">
      <c r="A328" s="38"/>
      <c r="B328" s="39"/>
      <c r="C328" s="219" t="s">
        <v>1041</v>
      </c>
      <c r="D328" s="219" t="s">
        <v>143</v>
      </c>
      <c r="E328" s="220" t="s">
        <v>1042</v>
      </c>
      <c r="F328" s="221" t="s">
        <v>1043</v>
      </c>
      <c r="G328" s="222" t="s">
        <v>332</v>
      </c>
      <c r="H328" s="223">
        <v>0.17399999999999999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41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230</v>
      </c>
      <c r="AT328" s="231" t="s">
        <v>143</v>
      </c>
      <c r="AU328" s="231" t="s">
        <v>86</v>
      </c>
      <c r="AY328" s="17" t="s">
        <v>140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84</v>
      </c>
      <c r="BK328" s="232">
        <f>ROUND(I328*H328,2)</f>
        <v>0</v>
      </c>
      <c r="BL328" s="17" t="s">
        <v>230</v>
      </c>
      <c r="BM328" s="231" t="s">
        <v>1044</v>
      </c>
    </row>
    <row r="329" s="2" customFormat="1" ht="14.4" customHeight="1">
      <c r="A329" s="38"/>
      <c r="B329" s="39"/>
      <c r="C329" s="219" t="s">
        <v>1045</v>
      </c>
      <c r="D329" s="219" t="s">
        <v>143</v>
      </c>
      <c r="E329" s="220" t="s">
        <v>1046</v>
      </c>
      <c r="F329" s="221" t="s">
        <v>1047</v>
      </c>
      <c r="G329" s="222" t="s">
        <v>173</v>
      </c>
      <c r="H329" s="223">
        <v>14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41</v>
      </c>
      <c r="O329" s="91"/>
      <c r="P329" s="229">
        <f>O329*H329</f>
        <v>0</v>
      </c>
      <c r="Q329" s="229">
        <v>0.0037799999999999999</v>
      </c>
      <c r="R329" s="229">
        <f>Q329*H329</f>
        <v>0.052920000000000002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230</v>
      </c>
      <c r="AT329" s="231" t="s">
        <v>143</v>
      </c>
      <c r="AU329" s="231" t="s">
        <v>86</v>
      </c>
      <c r="AY329" s="17" t="s">
        <v>140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84</v>
      </c>
      <c r="BK329" s="232">
        <f>ROUND(I329*H329,2)</f>
        <v>0</v>
      </c>
      <c r="BL329" s="17" t="s">
        <v>230</v>
      </c>
      <c r="BM329" s="231" t="s">
        <v>1048</v>
      </c>
    </row>
    <row r="330" s="2" customFormat="1" ht="14.4" customHeight="1">
      <c r="A330" s="38"/>
      <c r="B330" s="39"/>
      <c r="C330" s="219" t="s">
        <v>1049</v>
      </c>
      <c r="D330" s="219" t="s">
        <v>143</v>
      </c>
      <c r="E330" s="220" t="s">
        <v>1050</v>
      </c>
      <c r="F330" s="221" t="s">
        <v>1051</v>
      </c>
      <c r="G330" s="222" t="s">
        <v>173</v>
      </c>
      <c r="H330" s="223">
        <v>26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41</v>
      </c>
      <c r="O330" s="91"/>
      <c r="P330" s="229">
        <f>O330*H330</f>
        <v>0</v>
      </c>
      <c r="Q330" s="229">
        <v>0.0070200000000000002</v>
      </c>
      <c r="R330" s="229">
        <f>Q330*H330</f>
        <v>0.18252000000000002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230</v>
      </c>
      <c r="AT330" s="231" t="s">
        <v>143</v>
      </c>
      <c r="AU330" s="231" t="s">
        <v>86</v>
      </c>
      <c r="AY330" s="17" t="s">
        <v>140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84</v>
      </c>
      <c r="BK330" s="232">
        <f>ROUND(I330*H330,2)</f>
        <v>0</v>
      </c>
      <c r="BL330" s="17" t="s">
        <v>230</v>
      </c>
      <c r="BM330" s="231" t="s">
        <v>1052</v>
      </c>
    </row>
    <row r="331" s="15" customFormat="1">
      <c r="A331" s="15"/>
      <c r="B331" s="256"/>
      <c r="C331" s="257"/>
      <c r="D331" s="235" t="s">
        <v>156</v>
      </c>
      <c r="E331" s="258" t="s">
        <v>1</v>
      </c>
      <c r="F331" s="259" t="s">
        <v>1053</v>
      </c>
      <c r="G331" s="257"/>
      <c r="H331" s="258" t="s">
        <v>1</v>
      </c>
      <c r="I331" s="260"/>
      <c r="J331" s="257"/>
      <c r="K331" s="257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156</v>
      </c>
      <c r="AU331" s="265" t="s">
        <v>86</v>
      </c>
      <c r="AV331" s="15" t="s">
        <v>84</v>
      </c>
      <c r="AW331" s="15" t="s">
        <v>32</v>
      </c>
      <c r="AX331" s="15" t="s">
        <v>76</v>
      </c>
      <c r="AY331" s="265" t="s">
        <v>140</v>
      </c>
    </row>
    <row r="332" s="13" customFormat="1">
      <c r="A332" s="13"/>
      <c r="B332" s="233"/>
      <c r="C332" s="234"/>
      <c r="D332" s="235" t="s">
        <v>156</v>
      </c>
      <c r="E332" s="236" t="s">
        <v>1</v>
      </c>
      <c r="F332" s="237" t="s">
        <v>1054</v>
      </c>
      <c r="G332" s="234"/>
      <c r="H332" s="238">
        <v>9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156</v>
      </c>
      <c r="AU332" s="244" t="s">
        <v>86</v>
      </c>
      <c r="AV332" s="13" t="s">
        <v>86</v>
      </c>
      <c r="AW332" s="13" t="s">
        <v>32</v>
      </c>
      <c r="AX332" s="13" t="s">
        <v>76</v>
      </c>
      <c r="AY332" s="244" t="s">
        <v>140</v>
      </c>
    </row>
    <row r="333" s="15" customFormat="1">
      <c r="A333" s="15"/>
      <c r="B333" s="256"/>
      <c r="C333" s="257"/>
      <c r="D333" s="235" t="s">
        <v>156</v>
      </c>
      <c r="E333" s="258" t="s">
        <v>1</v>
      </c>
      <c r="F333" s="259" t="s">
        <v>1055</v>
      </c>
      <c r="G333" s="257"/>
      <c r="H333" s="258" t="s">
        <v>1</v>
      </c>
      <c r="I333" s="260"/>
      <c r="J333" s="257"/>
      <c r="K333" s="257"/>
      <c r="L333" s="261"/>
      <c r="M333" s="262"/>
      <c r="N333" s="263"/>
      <c r="O333" s="263"/>
      <c r="P333" s="263"/>
      <c r="Q333" s="263"/>
      <c r="R333" s="263"/>
      <c r="S333" s="263"/>
      <c r="T333" s="26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5" t="s">
        <v>156</v>
      </c>
      <c r="AU333" s="265" t="s">
        <v>86</v>
      </c>
      <c r="AV333" s="15" t="s">
        <v>84</v>
      </c>
      <c r="AW333" s="15" t="s">
        <v>32</v>
      </c>
      <c r="AX333" s="15" t="s">
        <v>76</v>
      </c>
      <c r="AY333" s="265" t="s">
        <v>140</v>
      </c>
    </row>
    <row r="334" s="13" customFormat="1">
      <c r="A334" s="13"/>
      <c r="B334" s="233"/>
      <c r="C334" s="234"/>
      <c r="D334" s="235" t="s">
        <v>156</v>
      </c>
      <c r="E334" s="236" t="s">
        <v>1</v>
      </c>
      <c r="F334" s="237" t="s">
        <v>1056</v>
      </c>
      <c r="G334" s="234"/>
      <c r="H334" s="238">
        <v>5.5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156</v>
      </c>
      <c r="AU334" s="244" t="s">
        <v>86</v>
      </c>
      <c r="AV334" s="13" t="s">
        <v>86</v>
      </c>
      <c r="AW334" s="13" t="s">
        <v>32</v>
      </c>
      <c r="AX334" s="13" t="s">
        <v>76</v>
      </c>
      <c r="AY334" s="244" t="s">
        <v>140</v>
      </c>
    </row>
    <row r="335" s="15" customFormat="1">
      <c r="A335" s="15"/>
      <c r="B335" s="256"/>
      <c r="C335" s="257"/>
      <c r="D335" s="235" t="s">
        <v>156</v>
      </c>
      <c r="E335" s="258" t="s">
        <v>1</v>
      </c>
      <c r="F335" s="259" t="s">
        <v>1057</v>
      </c>
      <c r="G335" s="257"/>
      <c r="H335" s="258" t="s">
        <v>1</v>
      </c>
      <c r="I335" s="260"/>
      <c r="J335" s="257"/>
      <c r="K335" s="257"/>
      <c r="L335" s="261"/>
      <c r="M335" s="262"/>
      <c r="N335" s="263"/>
      <c r="O335" s="263"/>
      <c r="P335" s="263"/>
      <c r="Q335" s="263"/>
      <c r="R335" s="263"/>
      <c r="S335" s="263"/>
      <c r="T335" s="26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5" t="s">
        <v>156</v>
      </c>
      <c r="AU335" s="265" t="s">
        <v>86</v>
      </c>
      <c r="AV335" s="15" t="s">
        <v>84</v>
      </c>
      <c r="AW335" s="15" t="s">
        <v>32</v>
      </c>
      <c r="AX335" s="15" t="s">
        <v>76</v>
      </c>
      <c r="AY335" s="265" t="s">
        <v>140</v>
      </c>
    </row>
    <row r="336" s="13" customFormat="1">
      <c r="A336" s="13"/>
      <c r="B336" s="233"/>
      <c r="C336" s="234"/>
      <c r="D336" s="235" t="s">
        <v>156</v>
      </c>
      <c r="E336" s="236" t="s">
        <v>1</v>
      </c>
      <c r="F336" s="237" t="s">
        <v>1058</v>
      </c>
      <c r="G336" s="234"/>
      <c r="H336" s="238">
        <v>11.5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156</v>
      </c>
      <c r="AU336" s="244" t="s">
        <v>86</v>
      </c>
      <c r="AV336" s="13" t="s">
        <v>86</v>
      </c>
      <c r="AW336" s="13" t="s">
        <v>32</v>
      </c>
      <c r="AX336" s="13" t="s">
        <v>76</v>
      </c>
      <c r="AY336" s="244" t="s">
        <v>140</v>
      </c>
    </row>
    <row r="337" s="14" customFormat="1">
      <c r="A337" s="14"/>
      <c r="B337" s="245"/>
      <c r="C337" s="246"/>
      <c r="D337" s="235" t="s">
        <v>156</v>
      </c>
      <c r="E337" s="247" t="s">
        <v>1</v>
      </c>
      <c r="F337" s="248" t="s">
        <v>164</v>
      </c>
      <c r="G337" s="246"/>
      <c r="H337" s="249">
        <v>26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156</v>
      </c>
      <c r="AU337" s="255" t="s">
        <v>86</v>
      </c>
      <c r="AV337" s="14" t="s">
        <v>147</v>
      </c>
      <c r="AW337" s="14" t="s">
        <v>32</v>
      </c>
      <c r="AX337" s="14" t="s">
        <v>84</v>
      </c>
      <c r="AY337" s="255" t="s">
        <v>140</v>
      </c>
    </row>
    <row r="338" s="2" customFormat="1" ht="14.4" customHeight="1">
      <c r="A338" s="38"/>
      <c r="B338" s="39"/>
      <c r="C338" s="219" t="s">
        <v>1059</v>
      </c>
      <c r="D338" s="219" t="s">
        <v>143</v>
      </c>
      <c r="E338" s="220" t="s">
        <v>1060</v>
      </c>
      <c r="F338" s="221" t="s">
        <v>1061</v>
      </c>
      <c r="G338" s="222" t="s">
        <v>173</v>
      </c>
      <c r="H338" s="223">
        <v>24.5</v>
      </c>
      <c r="I338" s="224"/>
      <c r="J338" s="225">
        <f>ROUND(I338*H338,2)</f>
        <v>0</v>
      </c>
      <c r="K338" s="226"/>
      <c r="L338" s="44"/>
      <c r="M338" s="227" t="s">
        <v>1</v>
      </c>
      <c r="N338" s="228" t="s">
        <v>41</v>
      </c>
      <c r="O338" s="91"/>
      <c r="P338" s="229">
        <f>O338*H338</f>
        <v>0</v>
      </c>
      <c r="Q338" s="229">
        <v>0.0097999999999999997</v>
      </c>
      <c r="R338" s="229">
        <f>Q338*H338</f>
        <v>0.24009999999999998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230</v>
      </c>
      <c r="AT338" s="231" t="s">
        <v>143</v>
      </c>
      <c r="AU338" s="231" t="s">
        <v>86</v>
      </c>
      <c r="AY338" s="17" t="s">
        <v>140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84</v>
      </c>
      <c r="BK338" s="232">
        <f>ROUND(I338*H338,2)</f>
        <v>0</v>
      </c>
      <c r="BL338" s="17" t="s">
        <v>230</v>
      </c>
      <c r="BM338" s="231" t="s">
        <v>1062</v>
      </c>
    </row>
    <row r="339" s="15" customFormat="1">
      <c r="A339" s="15"/>
      <c r="B339" s="256"/>
      <c r="C339" s="257"/>
      <c r="D339" s="235" t="s">
        <v>156</v>
      </c>
      <c r="E339" s="258" t="s">
        <v>1</v>
      </c>
      <c r="F339" s="259" t="s">
        <v>1063</v>
      </c>
      <c r="G339" s="257"/>
      <c r="H339" s="258" t="s">
        <v>1</v>
      </c>
      <c r="I339" s="260"/>
      <c r="J339" s="257"/>
      <c r="K339" s="257"/>
      <c r="L339" s="261"/>
      <c r="M339" s="262"/>
      <c r="N339" s="263"/>
      <c r="O339" s="263"/>
      <c r="P339" s="263"/>
      <c r="Q339" s="263"/>
      <c r="R339" s="263"/>
      <c r="S339" s="263"/>
      <c r="T339" s="26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5" t="s">
        <v>156</v>
      </c>
      <c r="AU339" s="265" t="s">
        <v>86</v>
      </c>
      <c r="AV339" s="15" t="s">
        <v>84</v>
      </c>
      <c r="AW339" s="15" t="s">
        <v>32</v>
      </c>
      <c r="AX339" s="15" t="s">
        <v>76</v>
      </c>
      <c r="AY339" s="265" t="s">
        <v>140</v>
      </c>
    </row>
    <row r="340" s="13" customFormat="1">
      <c r="A340" s="13"/>
      <c r="B340" s="233"/>
      <c r="C340" s="234"/>
      <c r="D340" s="235" t="s">
        <v>156</v>
      </c>
      <c r="E340" s="236" t="s">
        <v>1</v>
      </c>
      <c r="F340" s="237" t="s">
        <v>1064</v>
      </c>
      <c r="G340" s="234"/>
      <c r="H340" s="238">
        <v>24.5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156</v>
      </c>
      <c r="AU340" s="244" t="s">
        <v>86</v>
      </c>
      <c r="AV340" s="13" t="s">
        <v>86</v>
      </c>
      <c r="AW340" s="13" t="s">
        <v>32</v>
      </c>
      <c r="AX340" s="13" t="s">
        <v>76</v>
      </c>
      <c r="AY340" s="244" t="s">
        <v>140</v>
      </c>
    </row>
    <row r="341" s="14" customFormat="1">
      <c r="A341" s="14"/>
      <c r="B341" s="245"/>
      <c r="C341" s="246"/>
      <c r="D341" s="235" t="s">
        <v>156</v>
      </c>
      <c r="E341" s="247" t="s">
        <v>1</v>
      </c>
      <c r="F341" s="248" t="s">
        <v>164</v>
      </c>
      <c r="G341" s="246"/>
      <c r="H341" s="249">
        <v>24.5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156</v>
      </c>
      <c r="AU341" s="255" t="s">
        <v>86</v>
      </c>
      <c r="AV341" s="14" t="s">
        <v>147</v>
      </c>
      <c r="AW341" s="14" t="s">
        <v>32</v>
      </c>
      <c r="AX341" s="14" t="s">
        <v>84</v>
      </c>
      <c r="AY341" s="255" t="s">
        <v>140</v>
      </c>
    </row>
    <row r="342" s="2" customFormat="1" ht="14.4" customHeight="1">
      <c r="A342" s="38"/>
      <c r="B342" s="39"/>
      <c r="C342" s="219" t="s">
        <v>1065</v>
      </c>
      <c r="D342" s="219" t="s">
        <v>143</v>
      </c>
      <c r="E342" s="220" t="s">
        <v>1066</v>
      </c>
      <c r="F342" s="221" t="s">
        <v>1067</v>
      </c>
      <c r="G342" s="222" t="s">
        <v>173</v>
      </c>
      <c r="H342" s="223">
        <v>8</v>
      </c>
      <c r="I342" s="224"/>
      <c r="J342" s="225">
        <f>ROUND(I342*H342,2)</f>
        <v>0</v>
      </c>
      <c r="K342" s="226"/>
      <c r="L342" s="44"/>
      <c r="M342" s="227" t="s">
        <v>1</v>
      </c>
      <c r="N342" s="228" t="s">
        <v>41</v>
      </c>
      <c r="O342" s="91"/>
      <c r="P342" s="229">
        <f>O342*H342</f>
        <v>0</v>
      </c>
      <c r="Q342" s="229">
        <v>0.0032000000000000002</v>
      </c>
      <c r="R342" s="229">
        <f>Q342*H342</f>
        <v>0.025600000000000001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230</v>
      </c>
      <c r="AT342" s="231" t="s">
        <v>143</v>
      </c>
      <c r="AU342" s="231" t="s">
        <v>86</v>
      </c>
      <c r="AY342" s="17" t="s">
        <v>140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84</v>
      </c>
      <c r="BK342" s="232">
        <f>ROUND(I342*H342,2)</f>
        <v>0</v>
      </c>
      <c r="BL342" s="17" t="s">
        <v>230</v>
      </c>
      <c r="BM342" s="231" t="s">
        <v>1068</v>
      </c>
    </row>
    <row r="343" s="15" customFormat="1">
      <c r="A343" s="15"/>
      <c r="B343" s="256"/>
      <c r="C343" s="257"/>
      <c r="D343" s="235" t="s">
        <v>156</v>
      </c>
      <c r="E343" s="258" t="s">
        <v>1</v>
      </c>
      <c r="F343" s="259" t="s">
        <v>1055</v>
      </c>
      <c r="G343" s="257"/>
      <c r="H343" s="258" t="s">
        <v>1</v>
      </c>
      <c r="I343" s="260"/>
      <c r="J343" s="257"/>
      <c r="K343" s="257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156</v>
      </c>
      <c r="AU343" s="265" t="s">
        <v>86</v>
      </c>
      <c r="AV343" s="15" t="s">
        <v>84</v>
      </c>
      <c r="AW343" s="15" t="s">
        <v>32</v>
      </c>
      <c r="AX343" s="15" t="s">
        <v>76</v>
      </c>
      <c r="AY343" s="265" t="s">
        <v>140</v>
      </c>
    </row>
    <row r="344" s="13" customFormat="1">
      <c r="A344" s="13"/>
      <c r="B344" s="233"/>
      <c r="C344" s="234"/>
      <c r="D344" s="235" t="s">
        <v>156</v>
      </c>
      <c r="E344" s="236" t="s">
        <v>1</v>
      </c>
      <c r="F344" s="237" t="s">
        <v>1069</v>
      </c>
      <c r="G344" s="234"/>
      <c r="H344" s="238">
        <v>8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156</v>
      </c>
      <c r="AU344" s="244" t="s">
        <v>86</v>
      </c>
      <c r="AV344" s="13" t="s">
        <v>86</v>
      </c>
      <c r="AW344" s="13" t="s">
        <v>32</v>
      </c>
      <c r="AX344" s="13" t="s">
        <v>76</v>
      </c>
      <c r="AY344" s="244" t="s">
        <v>140</v>
      </c>
    </row>
    <row r="345" s="14" customFormat="1">
      <c r="A345" s="14"/>
      <c r="B345" s="245"/>
      <c r="C345" s="246"/>
      <c r="D345" s="235" t="s">
        <v>156</v>
      </c>
      <c r="E345" s="247" t="s">
        <v>1</v>
      </c>
      <c r="F345" s="248" t="s">
        <v>164</v>
      </c>
      <c r="G345" s="246"/>
      <c r="H345" s="249">
        <v>8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156</v>
      </c>
      <c r="AU345" s="255" t="s">
        <v>86</v>
      </c>
      <c r="AV345" s="14" t="s">
        <v>147</v>
      </c>
      <c r="AW345" s="14" t="s">
        <v>32</v>
      </c>
      <c r="AX345" s="14" t="s">
        <v>84</v>
      </c>
      <c r="AY345" s="255" t="s">
        <v>140</v>
      </c>
    </row>
    <row r="346" s="2" customFormat="1" ht="14.4" customHeight="1">
      <c r="A346" s="38"/>
      <c r="B346" s="39"/>
      <c r="C346" s="219" t="s">
        <v>1070</v>
      </c>
      <c r="D346" s="219" t="s">
        <v>143</v>
      </c>
      <c r="E346" s="220" t="s">
        <v>1071</v>
      </c>
      <c r="F346" s="221" t="s">
        <v>1072</v>
      </c>
      <c r="G346" s="222" t="s">
        <v>173</v>
      </c>
      <c r="H346" s="223">
        <v>3</v>
      </c>
      <c r="I346" s="224"/>
      <c r="J346" s="225">
        <f>ROUND(I346*H346,2)</f>
        <v>0</v>
      </c>
      <c r="K346" s="226"/>
      <c r="L346" s="44"/>
      <c r="M346" s="227" t="s">
        <v>1</v>
      </c>
      <c r="N346" s="228" t="s">
        <v>41</v>
      </c>
      <c r="O346" s="91"/>
      <c r="P346" s="229">
        <f>O346*H346</f>
        <v>0</v>
      </c>
      <c r="Q346" s="229">
        <v>0.0020100000000000001</v>
      </c>
      <c r="R346" s="229">
        <f>Q346*H346</f>
        <v>0.0060300000000000006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230</v>
      </c>
      <c r="AT346" s="231" t="s">
        <v>143</v>
      </c>
      <c r="AU346" s="231" t="s">
        <v>86</v>
      </c>
      <c r="AY346" s="17" t="s">
        <v>140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84</v>
      </c>
      <c r="BK346" s="232">
        <f>ROUND(I346*H346,2)</f>
        <v>0</v>
      </c>
      <c r="BL346" s="17" t="s">
        <v>230</v>
      </c>
      <c r="BM346" s="231" t="s">
        <v>1073</v>
      </c>
    </row>
    <row r="347" s="15" customFormat="1">
      <c r="A347" s="15"/>
      <c r="B347" s="256"/>
      <c r="C347" s="257"/>
      <c r="D347" s="235" t="s">
        <v>156</v>
      </c>
      <c r="E347" s="258" t="s">
        <v>1</v>
      </c>
      <c r="F347" s="259" t="s">
        <v>1063</v>
      </c>
      <c r="G347" s="257"/>
      <c r="H347" s="258" t="s">
        <v>1</v>
      </c>
      <c r="I347" s="260"/>
      <c r="J347" s="257"/>
      <c r="K347" s="257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156</v>
      </c>
      <c r="AU347" s="265" t="s">
        <v>86</v>
      </c>
      <c r="AV347" s="15" t="s">
        <v>84</v>
      </c>
      <c r="AW347" s="15" t="s">
        <v>32</v>
      </c>
      <c r="AX347" s="15" t="s">
        <v>76</v>
      </c>
      <c r="AY347" s="265" t="s">
        <v>140</v>
      </c>
    </row>
    <row r="348" s="13" customFormat="1">
      <c r="A348" s="13"/>
      <c r="B348" s="233"/>
      <c r="C348" s="234"/>
      <c r="D348" s="235" t="s">
        <v>156</v>
      </c>
      <c r="E348" s="236" t="s">
        <v>1</v>
      </c>
      <c r="F348" s="237" t="s">
        <v>1074</v>
      </c>
      <c r="G348" s="234"/>
      <c r="H348" s="238">
        <v>3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156</v>
      </c>
      <c r="AU348" s="244" t="s">
        <v>86</v>
      </c>
      <c r="AV348" s="13" t="s">
        <v>86</v>
      </c>
      <c r="AW348" s="13" t="s">
        <v>32</v>
      </c>
      <c r="AX348" s="13" t="s">
        <v>76</v>
      </c>
      <c r="AY348" s="244" t="s">
        <v>140</v>
      </c>
    </row>
    <row r="349" s="14" customFormat="1">
      <c r="A349" s="14"/>
      <c r="B349" s="245"/>
      <c r="C349" s="246"/>
      <c r="D349" s="235" t="s">
        <v>156</v>
      </c>
      <c r="E349" s="247" t="s">
        <v>1</v>
      </c>
      <c r="F349" s="248" t="s">
        <v>164</v>
      </c>
      <c r="G349" s="246"/>
      <c r="H349" s="249">
        <v>3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156</v>
      </c>
      <c r="AU349" s="255" t="s">
        <v>86</v>
      </c>
      <c r="AV349" s="14" t="s">
        <v>147</v>
      </c>
      <c r="AW349" s="14" t="s">
        <v>32</v>
      </c>
      <c r="AX349" s="14" t="s">
        <v>84</v>
      </c>
      <c r="AY349" s="255" t="s">
        <v>140</v>
      </c>
    </row>
    <row r="350" s="2" customFormat="1" ht="14.4" customHeight="1">
      <c r="A350" s="38"/>
      <c r="B350" s="39"/>
      <c r="C350" s="219" t="s">
        <v>1075</v>
      </c>
      <c r="D350" s="219" t="s">
        <v>143</v>
      </c>
      <c r="E350" s="220" t="s">
        <v>1076</v>
      </c>
      <c r="F350" s="221" t="s">
        <v>1077</v>
      </c>
      <c r="G350" s="222" t="s">
        <v>173</v>
      </c>
      <c r="H350" s="223">
        <v>21.5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41</v>
      </c>
      <c r="O350" s="91"/>
      <c r="P350" s="229">
        <f>O350*H350</f>
        <v>0</v>
      </c>
      <c r="Q350" s="229">
        <v>0.014409999999999999</v>
      </c>
      <c r="R350" s="229">
        <f>Q350*H350</f>
        <v>0.30981500000000001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230</v>
      </c>
      <c r="AT350" s="231" t="s">
        <v>143</v>
      </c>
      <c r="AU350" s="231" t="s">
        <v>86</v>
      </c>
      <c r="AY350" s="17" t="s">
        <v>140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84</v>
      </c>
      <c r="BK350" s="232">
        <f>ROUND(I350*H350,2)</f>
        <v>0</v>
      </c>
      <c r="BL350" s="17" t="s">
        <v>230</v>
      </c>
      <c r="BM350" s="231" t="s">
        <v>1078</v>
      </c>
    </row>
    <row r="351" s="2" customFormat="1" ht="14.4" customHeight="1">
      <c r="A351" s="38"/>
      <c r="B351" s="39"/>
      <c r="C351" s="219" t="s">
        <v>1079</v>
      </c>
      <c r="D351" s="219" t="s">
        <v>143</v>
      </c>
      <c r="E351" s="220" t="s">
        <v>1080</v>
      </c>
      <c r="F351" s="221" t="s">
        <v>1081</v>
      </c>
      <c r="G351" s="222" t="s">
        <v>173</v>
      </c>
      <c r="H351" s="223">
        <v>5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41</v>
      </c>
      <c r="O351" s="91"/>
      <c r="P351" s="229">
        <f>O351*H351</f>
        <v>0</v>
      </c>
      <c r="Q351" s="229">
        <v>0.0048500000000000001</v>
      </c>
      <c r="R351" s="229">
        <f>Q351*H351</f>
        <v>0.024250000000000001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230</v>
      </c>
      <c r="AT351" s="231" t="s">
        <v>143</v>
      </c>
      <c r="AU351" s="231" t="s">
        <v>86</v>
      </c>
      <c r="AY351" s="17" t="s">
        <v>140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84</v>
      </c>
      <c r="BK351" s="232">
        <f>ROUND(I351*H351,2)</f>
        <v>0</v>
      </c>
      <c r="BL351" s="17" t="s">
        <v>230</v>
      </c>
      <c r="BM351" s="231" t="s">
        <v>1082</v>
      </c>
    </row>
    <row r="352" s="15" customFormat="1">
      <c r="A352" s="15"/>
      <c r="B352" s="256"/>
      <c r="C352" s="257"/>
      <c r="D352" s="235" t="s">
        <v>156</v>
      </c>
      <c r="E352" s="258" t="s">
        <v>1</v>
      </c>
      <c r="F352" s="259" t="s">
        <v>1063</v>
      </c>
      <c r="G352" s="257"/>
      <c r="H352" s="258" t="s">
        <v>1</v>
      </c>
      <c r="I352" s="260"/>
      <c r="J352" s="257"/>
      <c r="K352" s="257"/>
      <c r="L352" s="261"/>
      <c r="M352" s="262"/>
      <c r="N352" s="263"/>
      <c r="O352" s="263"/>
      <c r="P352" s="263"/>
      <c r="Q352" s="263"/>
      <c r="R352" s="263"/>
      <c r="S352" s="263"/>
      <c r="T352" s="26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5" t="s">
        <v>156</v>
      </c>
      <c r="AU352" s="265" t="s">
        <v>86</v>
      </c>
      <c r="AV352" s="15" t="s">
        <v>84</v>
      </c>
      <c r="AW352" s="15" t="s">
        <v>32</v>
      </c>
      <c r="AX352" s="15" t="s">
        <v>76</v>
      </c>
      <c r="AY352" s="265" t="s">
        <v>140</v>
      </c>
    </row>
    <row r="353" s="13" customFormat="1">
      <c r="A353" s="13"/>
      <c r="B353" s="233"/>
      <c r="C353" s="234"/>
      <c r="D353" s="235" t="s">
        <v>156</v>
      </c>
      <c r="E353" s="236" t="s">
        <v>1</v>
      </c>
      <c r="F353" s="237" t="s">
        <v>1083</v>
      </c>
      <c r="G353" s="234"/>
      <c r="H353" s="238">
        <v>5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156</v>
      </c>
      <c r="AU353" s="244" t="s">
        <v>86</v>
      </c>
      <c r="AV353" s="13" t="s">
        <v>86</v>
      </c>
      <c r="AW353" s="13" t="s">
        <v>32</v>
      </c>
      <c r="AX353" s="13" t="s">
        <v>76</v>
      </c>
      <c r="AY353" s="244" t="s">
        <v>140</v>
      </c>
    </row>
    <row r="354" s="14" customFormat="1">
      <c r="A354" s="14"/>
      <c r="B354" s="245"/>
      <c r="C354" s="246"/>
      <c r="D354" s="235" t="s">
        <v>156</v>
      </c>
      <c r="E354" s="247" t="s">
        <v>1</v>
      </c>
      <c r="F354" s="248" t="s">
        <v>164</v>
      </c>
      <c r="G354" s="246"/>
      <c r="H354" s="249">
        <v>5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156</v>
      </c>
      <c r="AU354" s="255" t="s">
        <v>86</v>
      </c>
      <c r="AV354" s="14" t="s">
        <v>147</v>
      </c>
      <c r="AW354" s="14" t="s">
        <v>32</v>
      </c>
      <c r="AX354" s="14" t="s">
        <v>84</v>
      </c>
      <c r="AY354" s="255" t="s">
        <v>140</v>
      </c>
    </row>
    <row r="355" s="2" customFormat="1" ht="14.4" customHeight="1">
      <c r="A355" s="38"/>
      <c r="B355" s="39"/>
      <c r="C355" s="219" t="s">
        <v>1084</v>
      </c>
      <c r="D355" s="219" t="s">
        <v>143</v>
      </c>
      <c r="E355" s="220" t="s">
        <v>1085</v>
      </c>
      <c r="F355" s="221" t="s">
        <v>1086</v>
      </c>
      <c r="G355" s="222" t="s">
        <v>173</v>
      </c>
      <c r="H355" s="223">
        <v>8.5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41</v>
      </c>
      <c r="O355" s="91"/>
      <c r="P355" s="229">
        <f>O355*H355</f>
        <v>0</v>
      </c>
      <c r="Q355" s="229">
        <v>0.0082500000000000004</v>
      </c>
      <c r="R355" s="229">
        <f>Q355*H355</f>
        <v>0.070125000000000007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230</v>
      </c>
      <c r="AT355" s="231" t="s">
        <v>143</v>
      </c>
      <c r="AU355" s="231" t="s">
        <v>86</v>
      </c>
      <c r="AY355" s="17" t="s">
        <v>140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84</v>
      </c>
      <c r="BK355" s="232">
        <f>ROUND(I355*H355,2)</f>
        <v>0</v>
      </c>
      <c r="BL355" s="17" t="s">
        <v>230</v>
      </c>
      <c r="BM355" s="231" t="s">
        <v>1087</v>
      </c>
    </row>
    <row r="356" s="15" customFormat="1">
      <c r="A356" s="15"/>
      <c r="B356" s="256"/>
      <c r="C356" s="257"/>
      <c r="D356" s="235" t="s">
        <v>156</v>
      </c>
      <c r="E356" s="258" t="s">
        <v>1</v>
      </c>
      <c r="F356" s="259" t="s">
        <v>1055</v>
      </c>
      <c r="G356" s="257"/>
      <c r="H356" s="258" t="s">
        <v>1</v>
      </c>
      <c r="I356" s="260"/>
      <c r="J356" s="257"/>
      <c r="K356" s="257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156</v>
      </c>
      <c r="AU356" s="265" t="s">
        <v>86</v>
      </c>
      <c r="AV356" s="15" t="s">
        <v>84</v>
      </c>
      <c r="AW356" s="15" t="s">
        <v>32</v>
      </c>
      <c r="AX356" s="15" t="s">
        <v>76</v>
      </c>
      <c r="AY356" s="265" t="s">
        <v>140</v>
      </c>
    </row>
    <row r="357" s="13" customFormat="1">
      <c r="A357" s="13"/>
      <c r="B357" s="233"/>
      <c r="C357" s="234"/>
      <c r="D357" s="235" t="s">
        <v>156</v>
      </c>
      <c r="E357" s="236" t="s">
        <v>1</v>
      </c>
      <c r="F357" s="237" t="s">
        <v>1088</v>
      </c>
      <c r="G357" s="234"/>
      <c r="H357" s="238">
        <v>8.5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156</v>
      </c>
      <c r="AU357" s="244" t="s">
        <v>86</v>
      </c>
      <c r="AV357" s="13" t="s">
        <v>86</v>
      </c>
      <c r="AW357" s="13" t="s">
        <v>32</v>
      </c>
      <c r="AX357" s="13" t="s">
        <v>76</v>
      </c>
      <c r="AY357" s="244" t="s">
        <v>140</v>
      </c>
    </row>
    <row r="358" s="14" customFormat="1">
      <c r="A358" s="14"/>
      <c r="B358" s="245"/>
      <c r="C358" s="246"/>
      <c r="D358" s="235" t="s">
        <v>156</v>
      </c>
      <c r="E358" s="247" t="s">
        <v>1</v>
      </c>
      <c r="F358" s="248" t="s">
        <v>164</v>
      </c>
      <c r="G358" s="246"/>
      <c r="H358" s="249">
        <v>8.5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156</v>
      </c>
      <c r="AU358" s="255" t="s">
        <v>86</v>
      </c>
      <c r="AV358" s="14" t="s">
        <v>147</v>
      </c>
      <c r="AW358" s="14" t="s">
        <v>32</v>
      </c>
      <c r="AX358" s="14" t="s">
        <v>84</v>
      </c>
      <c r="AY358" s="255" t="s">
        <v>140</v>
      </c>
    </row>
    <row r="359" s="12" customFormat="1" ht="22.8" customHeight="1">
      <c r="A359" s="12"/>
      <c r="B359" s="203"/>
      <c r="C359" s="204"/>
      <c r="D359" s="205" t="s">
        <v>75</v>
      </c>
      <c r="E359" s="217" t="s">
        <v>1089</v>
      </c>
      <c r="F359" s="217" t="s">
        <v>1090</v>
      </c>
      <c r="G359" s="204"/>
      <c r="H359" s="204"/>
      <c r="I359" s="207"/>
      <c r="J359" s="218">
        <f>BK359</f>
        <v>0</v>
      </c>
      <c r="K359" s="204"/>
      <c r="L359" s="209"/>
      <c r="M359" s="210"/>
      <c r="N359" s="211"/>
      <c r="O359" s="211"/>
      <c r="P359" s="212">
        <f>SUM(P360:P381)</f>
        <v>0</v>
      </c>
      <c r="Q359" s="211"/>
      <c r="R359" s="212">
        <f>SUM(R360:R381)</f>
        <v>0.37546000000000002</v>
      </c>
      <c r="S359" s="211"/>
      <c r="T359" s="213">
        <f>SUM(T360:T381)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4" t="s">
        <v>86</v>
      </c>
      <c r="AT359" s="215" t="s">
        <v>75</v>
      </c>
      <c r="AU359" s="215" t="s">
        <v>84</v>
      </c>
      <c r="AY359" s="214" t="s">
        <v>140</v>
      </c>
      <c r="BK359" s="216">
        <f>SUM(BK360:BK381)</f>
        <v>0</v>
      </c>
    </row>
    <row r="360" s="2" customFormat="1" ht="19.8" customHeight="1">
      <c r="A360" s="38"/>
      <c r="B360" s="39"/>
      <c r="C360" s="219" t="s">
        <v>1091</v>
      </c>
      <c r="D360" s="219" t="s">
        <v>143</v>
      </c>
      <c r="E360" s="220" t="s">
        <v>1092</v>
      </c>
      <c r="F360" s="221" t="s">
        <v>1093</v>
      </c>
      <c r="G360" s="222" t="s">
        <v>786</v>
      </c>
      <c r="H360" s="223">
        <v>2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41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230</v>
      </c>
      <c r="AT360" s="231" t="s">
        <v>143</v>
      </c>
      <c r="AU360" s="231" t="s">
        <v>86</v>
      </c>
      <c r="AY360" s="17" t="s">
        <v>140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84</v>
      </c>
      <c r="BK360" s="232">
        <f>ROUND(I360*H360,2)</f>
        <v>0</v>
      </c>
      <c r="BL360" s="17" t="s">
        <v>230</v>
      </c>
      <c r="BM360" s="231" t="s">
        <v>1094</v>
      </c>
    </row>
    <row r="361" s="2" customFormat="1" ht="14.4" customHeight="1">
      <c r="A361" s="38"/>
      <c r="B361" s="39"/>
      <c r="C361" s="266" t="s">
        <v>1095</v>
      </c>
      <c r="D361" s="266" t="s">
        <v>362</v>
      </c>
      <c r="E361" s="267" t="s">
        <v>1096</v>
      </c>
      <c r="F361" s="268" t="s">
        <v>1097</v>
      </c>
      <c r="G361" s="269" t="s">
        <v>146</v>
      </c>
      <c r="H361" s="270">
        <v>2</v>
      </c>
      <c r="I361" s="271"/>
      <c r="J361" s="272">
        <f>ROUND(I361*H361,2)</f>
        <v>0</v>
      </c>
      <c r="K361" s="273"/>
      <c r="L361" s="274"/>
      <c r="M361" s="275" t="s">
        <v>1</v>
      </c>
      <c r="N361" s="276" t="s">
        <v>41</v>
      </c>
      <c r="O361" s="91"/>
      <c r="P361" s="229">
        <f>O361*H361</f>
        <v>0</v>
      </c>
      <c r="Q361" s="229">
        <v>0.00108</v>
      </c>
      <c r="R361" s="229">
        <f>Q361*H361</f>
        <v>0.00216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315</v>
      </c>
      <c r="AT361" s="231" t="s">
        <v>362</v>
      </c>
      <c r="AU361" s="231" t="s">
        <v>86</v>
      </c>
      <c r="AY361" s="17" t="s">
        <v>140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84</v>
      </c>
      <c r="BK361" s="232">
        <f>ROUND(I361*H361,2)</f>
        <v>0</v>
      </c>
      <c r="BL361" s="17" t="s">
        <v>230</v>
      </c>
      <c r="BM361" s="231" t="s">
        <v>1098</v>
      </c>
    </row>
    <row r="362" s="2" customFormat="1" ht="14.4" customHeight="1">
      <c r="A362" s="38"/>
      <c r="B362" s="39"/>
      <c r="C362" s="219" t="s">
        <v>1099</v>
      </c>
      <c r="D362" s="219" t="s">
        <v>143</v>
      </c>
      <c r="E362" s="220" t="s">
        <v>1100</v>
      </c>
      <c r="F362" s="221" t="s">
        <v>1101</v>
      </c>
      <c r="G362" s="222" t="s">
        <v>146</v>
      </c>
      <c r="H362" s="223">
        <v>3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41</v>
      </c>
      <c r="O362" s="91"/>
      <c r="P362" s="229">
        <f>O362*H362</f>
        <v>0</v>
      </c>
      <c r="Q362" s="229">
        <v>0.0071700000000000002</v>
      </c>
      <c r="R362" s="229">
        <f>Q362*H362</f>
        <v>0.021510000000000001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230</v>
      </c>
      <c r="AT362" s="231" t="s">
        <v>143</v>
      </c>
      <c r="AU362" s="231" t="s">
        <v>86</v>
      </c>
      <c r="AY362" s="17" t="s">
        <v>140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84</v>
      </c>
      <c r="BK362" s="232">
        <f>ROUND(I362*H362,2)</f>
        <v>0</v>
      </c>
      <c r="BL362" s="17" t="s">
        <v>230</v>
      </c>
      <c r="BM362" s="231" t="s">
        <v>1102</v>
      </c>
    </row>
    <row r="363" s="2" customFormat="1" ht="14.4" customHeight="1">
      <c r="A363" s="38"/>
      <c r="B363" s="39"/>
      <c r="C363" s="266" t="s">
        <v>1103</v>
      </c>
      <c r="D363" s="266" t="s">
        <v>362</v>
      </c>
      <c r="E363" s="267" t="s">
        <v>1104</v>
      </c>
      <c r="F363" s="268" t="s">
        <v>1105</v>
      </c>
      <c r="G363" s="269" t="s">
        <v>786</v>
      </c>
      <c r="H363" s="270">
        <v>3</v>
      </c>
      <c r="I363" s="271"/>
      <c r="J363" s="272">
        <f>ROUND(I363*H363,2)</f>
        <v>0</v>
      </c>
      <c r="K363" s="273"/>
      <c r="L363" s="274"/>
      <c r="M363" s="275" t="s">
        <v>1</v>
      </c>
      <c r="N363" s="276" t="s">
        <v>41</v>
      </c>
      <c r="O363" s="91"/>
      <c r="P363" s="229">
        <f>O363*H363</f>
        <v>0</v>
      </c>
      <c r="Q363" s="229">
        <v>0.044999999999999998</v>
      </c>
      <c r="R363" s="229">
        <f>Q363*H363</f>
        <v>0.13500000000000001</v>
      </c>
      <c r="S363" s="229">
        <v>0</v>
      </c>
      <c r="T363" s="23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1" t="s">
        <v>315</v>
      </c>
      <c r="AT363" s="231" t="s">
        <v>362</v>
      </c>
      <c r="AU363" s="231" t="s">
        <v>86</v>
      </c>
      <c r="AY363" s="17" t="s">
        <v>140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7" t="s">
        <v>84</v>
      </c>
      <c r="BK363" s="232">
        <f>ROUND(I363*H363,2)</f>
        <v>0</v>
      </c>
      <c r="BL363" s="17" t="s">
        <v>230</v>
      </c>
      <c r="BM363" s="231" t="s">
        <v>1106</v>
      </c>
    </row>
    <row r="364" s="2" customFormat="1" ht="14.4" customHeight="1">
      <c r="A364" s="38"/>
      <c r="B364" s="39"/>
      <c r="C364" s="266" t="s">
        <v>1107</v>
      </c>
      <c r="D364" s="266" t="s">
        <v>362</v>
      </c>
      <c r="E364" s="267" t="s">
        <v>1108</v>
      </c>
      <c r="F364" s="268" t="s">
        <v>1109</v>
      </c>
      <c r="G364" s="269" t="s">
        <v>786</v>
      </c>
      <c r="H364" s="270">
        <v>3</v>
      </c>
      <c r="I364" s="271"/>
      <c r="J364" s="272">
        <f>ROUND(I364*H364,2)</f>
        <v>0</v>
      </c>
      <c r="K364" s="273"/>
      <c r="L364" s="274"/>
      <c r="M364" s="275" t="s">
        <v>1</v>
      </c>
      <c r="N364" s="276" t="s">
        <v>41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315</v>
      </c>
      <c r="AT364" s="231" t="s">
        <v>362</v>
      </c>
      <c r="AU364" s="231" t="s">
        <v>86</v>
      </c>
      <c r="AY364" s="17" t="s">
        <v>140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84</v>
      </c>
      <c r="BK364" s="232">
        <f>ROUND(I364*H364,2)</f>
        <v>0</v>
      </c>
      <c r="BL364" s="17" t="s">
        <v>230</v>
      </c>
      <c r="BM364" s="231" t="s">
        <v>1110</v>
      </c>
    </row>
    <row r="365" s="2" customFormat="1" ht="14.4" customHeight="1">
      <c r="A365" s="38"/>
      <c r="B365" s="39"/>
      <c r="C365" s="219" t="s">
        <v>1111</v>
      </c>
      <c r="D365" s="219" t="s">
        <v>143</v>
      </c>
      <c r="E365" s="220" t="s">
        <v>1112</v>
      </c>
      <c r="F365" s="221" t="s">
        <v>1113</v>
      </c>
      <c r="G365" s="222" t="s">
        <v>741</v>
      </c>
      <c r="H365" s="223">
        <v>3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41</v>
      </c>
      <c r="O365" s="91"/>
      <c r="P365" s="229">
        <f>O365*H365</f>
        <v>0</v>
      </c>
      <c r="Q365" s="229">
        <v>0.0041700000000000001</v>
      </c>
      <c r="R365" s="229">
        <f>Q365*H365</f>
        <v>0.01251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230</v>
      </c>
      <c r="AT365" s="231" t="s">
        <v>143</v>
      </c>
      <c r="AU365" s="231" t="s">
        <v>86</v>
      </c>
      <c r="AY365" s="17" t="s">
        <v>140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84</v>
      </c>
      <c r="BK365" s="232">
        <f>ROUND(I365*H365,2)</f>
        <v>0</v>
      </c>
      <c r="BL365" s="17" t="s">
        <v>230</v>
      </c>
      <c r="BM365" s="231" t="s">
        <v>1114</v>
      </c>
    </row>
    <row r="366" s="2" customFormat="1" ht="14.4" customHeight="1">
      <c r="A366" s="38"/>
      <c r="B366" s="39"/>
      <c r="C366" s="266" t="s">
        <v>1115</v>
      </c>
      <c r="D366" s="266" t="s">
        <v>362</v>
      </c>
      <c r="E366" s="267" t="s">
        <v>1116</v>
      </c>
      <c r="F366" s="268" t="s">
        <v>1117</v>
      </c>
      <c r="G366" s="269" t="s">
        <v>786</v>
      </c>
      <c r="H366" s="270">
        <v>3</v>
      </c>
      <c r="I366" s="271"/>
      <c r="J366" s="272">
        <f>ROUND(I366*H366,2)</f>
        <v>0</v>
      </c>
      <c r="K366" s="273"/>
      <c r="L366" s="274"/>
      <c r="M366" s="275" t="s">
        <v>1</v>
      </c>
      <c r="N366" s="276" t="s">
        <v>41</v>
      </c>
      <c r="O366" s="91"/>
      <c r="P366" s="229">
        <f>O366*H366</f>
        <v>0</v>
      </c>
      <c r="Q366" s="229">
        <v>0.035999999999999997</v>
      </c>
      <c r="R366" s="229">
        <f>Q366*H366</f>
        <v>0.10799999999999999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315</v>
      </c>
      <c r="AT366" s="231" t="s">
        <v>362</v>
      </c>
      <c r="AU366" s="231" t="s">
        <v>86</v>
      </c>
      <c r="AY366" s="17" t="s">
        <v>140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84</v>
      </c>
      <c r="BK366" s="232">
        <f>ROUND(I366*H366,2)</f>
        <v>0</v>
      </c>
      <c r="BL366" s="17" t="s">
        <v>230</v>
      </c>
      <c r="BM366" s="231" t="s">
        <v>1118</v>
      </c>
    </row>
    <row r="367" s="2" customFormat="1" ht="14.4" customHeight="1">
      <c r="A367" s="38"/>
      <c r="B367" s="39"/>
      <c r="C367" s="219" t="s">
        <v>1119</v>
      </c>
      <c r="D367" s="219" t="s">
        <v>143</v>
      </c>
      <c r="E367" s="220" t="s">
        <v>1120</v>
      </c>
      <c r="F367" s="221" t="s">
        <v>1121</v>
      </c>
      <c r="G367" s="222" t="s">
        <v>741</v>
      </c>
      <c r="H367" s="223">
        <v>1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41</v>
      </c>
      <c r="O367" s="91"/>
      <c r="P367" s="229">
        <f>O367*H367</f>
        <v>0</v>
      </c>
      <c r="Q367" s="229">
        <v>0.00032000000000000003</v>
      </c>
      <c r="R367" s="229">
        <f>Q367*H367</f>
        <v>0.00032000000000000003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230</v>
      </c>
      <c r="AT367" s="231" t="s">
        <v>143</v>
      </c>
      <c r="AU367" s="231" t="s">
        <v>86</v>
      </c>
      <c r="AY367" s="17" t="s">
        <v>140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84</v>
      </c>
      <c r="BK367" s="232">
        <f>ROUND(I367*H367,2)</f>
        <v>0</v>
      </c>
      <c r="BL367" s="17" t="s">
        <v>230</v>
      </c>
      <c r="BM367" s="231" t="s">
        <v>1122</v>
      </c>
    </row>
    <row r="368" s="2" customFormat="1" ht="14.4" customHeight="1">
      <c r="A368" s="38"/>
      <c r="B368" s="39"/>
      <c r="C368" s="266" t="s">
        <v>1123</v>
      </c>
      <c r="D368" s="266" t="s">
        <v>362</v>
      </c>
      <c r="E368" s="267" t="s">
        <v>1124</v>
      </c>
      <c r="F368" s="268" t="s">
        <v>1125</v>
      </c>
      <c r="G368" s="269" t="s">
        <v>786</v>
      </c>
      <c r="H368" s="270">
        <v>1</v>
      </c>
      <c r="I368" s="271"/>
      <c r="J368" s="272">
        <f>ROUND(I368*H368,2)</f>
        <v>0</v>
      </c>
      <c r="K368" s="273"/>
      <c r="L368" s="274"/>
      <c r="M368" s="275" t="s">
        <v>1</v>
      </c>
      <c r="N368" s="276" t="s">
        <v>41</v>
      </c>
      <c r="O368" s="91"/>
      <c r="P368" s="229">
        <f>O368*H368</f>
        <v>0</v>
      </c>
      <c r="Q368" s="229">
        <v>0.029999999999999999</v>
      </c>
      <c r="R368" s="229">
        <f>Q368*H368</f>
        <v>0.029999999999999999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315</v>
      </c>
      <c r="AT368" s="231" t="s">
        <v>362</v>
      </c>
      <c r="AU368" s="231" t="s">
        <v>86</v>
      </c>
      <c r="AY368" s="17" t="s">
        <v>140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84</v>
      </c>
      <c r="BK368" s="232">
        <f>ROUND(I368*H368,2)</f>
        <v>0</v>
      </c>
      <c r="BL368" s="17" t="s">
        <v>230</v>
      </c>
      <c r="BM368" s="231" t="s">
        <v>1126</v>
      </c>
    </row>
    <row r="369" s="2" customFormat="1" ht="14.4" customHeight="1">
      <c r="A369" s="38"/>
      <c r="B369" s="39"/>
      <c r="C369" s="219" t="s">
        <v>1127</v>
      </c>
      <c r="D369" s="219" t="s">
        <v>143</v>
      </c>
      <c r="E369" s="220" t="s">
        <v>1128</v>
      </c>
      <c r="F369" s="221" t="s">
        <v>1129</v>
      </c>
      <c r="G369" s="222" t="s">
        <v>741</v>
      </c>
      <c r="H369" s="223">
        <v>1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41</v>
      </c>
      <c r="O369" s="91"/>
      <c r="P369" s="229">
        <f>O369*H369</f>
        <v>0</v>
      </c>
      <c r="Q369" s="229">
        <v>0.025950000000000001</v>
      </c>
      <c r="R369" s="229">
        <f>Q369*H369</f>
        <v>0.025950000000000001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230</v>
      </c>
      <c r="AT369" s="231" t="s">
        <v>143</v>
      </c>
      <c r="AU369" s="231" t="s">
        <v>86</v>
      </c>
      <c r="AY369" s="17" t="s">
        <v>140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84</v>
      </c>
      <c r="BK369" s="232">
        <f>ROUND(I369*H369,2)</f>
        <v>0</v>
      </c>
      <c r="BL369" s="17" t="s">
        <v>230</v>
      </c>
      <c r="BM369" s="231" t="s">
        <v>1130</v>
      </c>
    </row>
    <row r="370" s="2" customFormat="1" ht="14.4" customHeight="1">
      <c r="A370" s="38"/>
      <c r="B370" s="39"/>
      <c r="C370" s="219" t="s">
        <v>1131</v>
      </c>
      <c r="D370" s="219" t="s">
        <v>143</v>
      </c>
      <c r="E370" s="220" t="s">
        <v>1132</v>
      </c>
      <c r="F370" s="221" t="s">
        <v>1133</v>
      </c>
      <c r="G370" s="222" t="s">
        <v>741</v>
      </c>
      <c r="H370" s="223">
        <v>6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41</v>
      </c>
      <c r="O370" s="91"/>
      <c r="P370" s="229">
        <f>O370*H370</f>
        <v>0</v>
      </c>
      <c r="Q370" s="229">
        <v>0.0015</v>
      </c>
      <c r="R370" s="229">
        <f>Q370*H370</f>
        <v>0.0090000000000000011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230</v>
      </c>
      <c r="AT370" s="231" t="s">
        <v>143</v>
      </c>
      <c r="AU370" s="231" t="s">
        <v>86</v>
      </c>
      <c r="AY370" s="17" t="s">
        <v>140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84</v>
      </c>
      <c r="BK370" s="232">
        <f>ROUND(I370*H370,2)</f>
        <v>0</v>
      </c>
      <c r="BL370" s="17" t="s">
        <v>230</v>
      </c>
      <c r="BM370" s="231" t="s">
        <v>1134</v>
      </c>
    </row>
    <row r="371" s="13" customFormat="1">
      <c r="A371" s="13"/>
      <c r="B371" s="233"/>
      <c r="C371" s="234"/>
      <c r="D371" s="235" t="s">
        <v>156</v>
      </c>
      <c r="E371" s="236" t="s">
        <v>1</v>
      </c>
      <c r="F371" s="237" t="s">
        <v>1135</v>
      </c>
      <c r="G371" s="234"/>
      <c r="H371" s="238">
        <v>6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156</v>
      </c>
      <c r="AU371" s="244" t="s">
        <v>86</v>
      </c>
      <c r="AV371" s="13" t="s">
        <v>86</v>
      </c>
      <c r="AW371" s="13" t="s">
        <v>32</v>
      </c>
      <c r="AX371" s="13" t="s">
        <v>84</v>
      </c>
      <c r="AY371" s="244" t="s">
        <v>140</v>
      </c>
    </row>
    <row r="372" s="2" customFormat="1" ht="14.4" customHeight="1">
      <c r="A372" s="38"/>
      <c r="B372" s="39"/>
      <c r="C372" s="219" t="s">
        <v>1136</v>
      </c>
      <c r="D372" s="219" t="s">
        <v>143</v>
      </c>
      <c r="E372" s="220" t="s">
        <v>1137</v>
      </c>
      <c r="F372" s="221" t="s">
        <v>1138</v>
      </c>
      <c r="G372" s="222" t="s">
        <v>741</v>
      </c>
      <c r="H372" s="223">
        <v>3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41</v>
      </c>
      <c r="O372" s="91"/>
      <c r="P372" s="229">
        <f>O372*H372</f>
        <v>0</v>
      </c>
      <c r="Q372" s="229">
        <v>0.00098999999999999999</v>
      </c>
      <c r="R372" s="229">
        <f>Q372*H372</f>
        <v>0.00297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230</v>
      </c>
      <c r="AT372" s="231" t="s">
        <v>143</v>
      </c>
      <c r="AU372" s="231" t="s">
        <v>86</v>
      </c>
      <c r="AY372" s="17" t="s">
        <v>140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84</v>
      </c>
      <c r="BK372" s="232">
        <f>ROUND(I372*H372,2)</f>
        <v>0</v>
      </c>
      <c r="BL372" s="17" t="s">
        <v>230</v>
      </c>
      <c r="BM372" s="231" t="s">
        <v>1139</v>
      </c>
    </row>
    <row r="373" s="2" customFormat="1" ht="14.4" customHeight="1">
      <c r="A373" s="38"/>
      <c r="B373" s="39"/>
      <c r="C373" s="219" t="s">
        <v>1140</v>
      </c>
      <c r="D373" s="219" t="s">
        <v>143</v>
      </c>
      <c r="E373" s="220" t="s">
        <v>1141</v>
      </c>
      <c r="F373" s="221" t="s">
        <v>1142</v>
      </c>
      <c r="G373" s="222" t="s">
        <v>146</v>
      </c>
      <c r="H373" s="223">
        <v>1</v>
      </c>
      <c r="I373" s="224"/>
      <c r="J373" s="225">
        <f>ROUND(I373*H373,2)</f>
        <v>0</v>
      </c>
      <c r="K373" s="226"/>
      <c r="L373" s="44"/>
      <c r="M373" s="227" t="s">
        <v>1</v>
      </c>
      <c r="N373" s="228" t="s">
        <v>41</v>
      </c>
      <c r="O373" s="91"/>
      <c r="P373" s="229">
        <f>O373*H373</f>
        <v>0</v>
      </c>
      <c r="Q373" s="229">
        <v>0.00012</v>
      </c>
      <c r="R373" s="229">
        <f>Q373*H373</f>
        <v>0.00012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230</v>
      </c>
      <c r="AT373" s="231" t="s">
        <v>143</v>
      </c>
      <c r="AU373" s="231" t="s">
        <v>86</v>
      </c>
      <c r="AY373" s="17" t="s">
        <v>140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84</v>
      </c>
      <c r="BK373" s="232">
        <f>ROUND(I373*H373,2)</f>
        <v>0</v>
      </c>
      <c r="BL373" s="17" t="s">
        <v>230</v>
      </c>
      <c r="BM373" s="231" t="s">
        <v>1143</v>
      </c>
    </row>
    <row r="374" s="2" customFormat="1" ht="14.4" customHeight="1">
      <c r="A374" s="38"/>
      <c r="B374" s="39"/>
      <c r="C374" s="266" t="s">
        <v>1144</v>
      </c>
      <c r="D374" s="266" t="s">
        <v>362</v>
      </c>
      <c r="E374" s="267" t="s">
        <v>1145</v>
      </c>
      <c r="F374" s="268" t="s">
        <v>1146</v>
      </c>
      <c r="G374" s="269" t="s">
        <v>786</v>
      </c>
      <c r="H374" s="270">
        <v>1</v>
      </c>
      <c r="I374" s="271"/>
      <c r="J374" s="272">
        <f>ROUND(I374*H374,2)</f>
        <v>0</v>
      </c>
      <c r="K374" s="273"/>
      <c r="L374" s="274"/>
      <c r="M374" s="275" t="s">
        <v>1</v>
      </c>
      <c r="N374" s="276" t="s">
        <v>41</v>
      </c>
      <c r="O374" s="91"/>
      <c r="P374" s="229">
        <f>O374*H374</f>
        <v>0</v>
      </c>
      <c r="Q374" s="229">
        <v>0.0014</v>
      </c>
      <c r="R374" s="229">
        <f>Q374*H374</f>
        <v>0.0014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315</v>
      </c>
      <c r="AT374" s="231" t="s">
        <v>362</v>
      </c>
      <c r="AU374" s="231" t="s">
        <v>86</v>
      </c>
      <c r="AY374" s="17" t="s">
        <v>140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84</v>
      </c>
      <c r="BK374" s="232">
        <f>ROUND(I374*H374,2)</f>
        <v>0</v>
      </c>
      <c r="BL374" s="17" t="s">
        <v>230</v>
      </c>
      <c r="BM374" s="231" t="s">
        <v>1147</v>
      </c>
    </row>
    <row r="375" s="2" customFormat="1" ht="14.4" customHeight="1">
      <c r="A375" s="38"/>
      <c r="B375" s="39"/>
      <c r="C375" s="219" t="s">
        <v>1148</v>
      </c>
      <c r="D375" s="219" t="s">
        <v>143</v>
      </c>
      <c r="E375" s="220" t="s">
        <v>1149</v>
      </c>
      <c r="F375" s="221" t="s">
        <v>1150</v>
      </c>
      <c r="G375" s="222" t="s">
        <v>146</v>
      </c>
      <c r="H375" s="223">
        <v>3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41</v>
      </c>
      <c r="O375" s="91"/>
      <c r="P375" s="229">
        <f>O375*H375</f>
        <v>0</v>
      </c>
      <c r="Q375" s="229">
        <v>0.00012</v>
      </c>
      <c r="R375" s="229">
        <f>Q375*H375</f>
        <v>0.00036000000000000002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230</v>
      </c>
      <c r="AT375" s="231" t="s">
        <v>143</v>
      </c>
      <c r="AU375" s="231" t="s">
        <v>86</v>
      </c>
      <c r="AY375" s="17" t="s">
        <v>140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84</v>
      </c>
      <c r="BK375" s="232">
        <f>ROUND(I375*H375,2)</f>
        <v>0</v>
      </c>
      <c r="BL375" s="17" t="s">
        <v>230</v>
      </c>
      <c r="BM375" s="231" t="s">
        <v>1151</v>
      </c>
    </row>
    <row r="376" s="2" customFormat="1" ht="14.4" customHeight="1">
      <c r="A376" s="38"/>
      <c r="B376" s="39"/>
      <c r="C376" s="266" t="s">
        <v>1152</v>
      </c>
      <c r="D376" s="266" t="s">
        <v>362</v>
      </c>
      <c r="E376" s="267" t="s">
        <v>1153</v>
      </c>
      <c r="F376" s="268" t="s">
        <v>1154</v>
      </c>
      <c r="G376" s="269" t="s">
        <v>786</v>
      </c>
      <c r="H376" s="270">
        <v>3</v>
      </c>
      <c r="I376" s="271"/>
      <c r="J376" s="272">
        <f>ROUND(I376*H376,2)</f>
        <v>0</v>
      </c>
      <c r="K376" s="273"/>
      <c r="L376" s="274"/>
      <c r="M376" s="275" t="s">
        <v>1</v>
      </c>
      <c r="N376" s="276" t="s">
        <v>41</v>
      </c>
      <c r="O376" s="91"/>
      <c r="P376" s="229">
        <f>O376*H376</f>
        <v>0</v>
      </c>
      <c r="Q376" s="229">
        <v>0.0060000000000000001</v>
      </c>
      <c r="R376" s="229">
        <f>Q376*H376</f>
        <v>0.018000000000000002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315</v>
      </c>
      <c r="AT376" s="231" t="s">
        <v>362</v>
      </c>
      <c r="AU376" s="231" t="s">
        <v>86</v>
      </c>
      <c r="AY376" s="17" t="s">
        <v>140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84</v>
      </c>
      <c r="BK376" s="232">
        <f>ROUND(I376*H376,2)</f>
        <v>0</v>
      </c>
      <c r="BL376" s="17" t="s">
        <v>230</v>
      </c>
      <c r="BM376" s="231" t="s">
        <v>1155</v>
      </c>
    </row>
    <row r="377" s="2" customFormat="1" ht="14.4" customHeight="1">
      <c r="A377" s="38"/>
      <c r="B377" s="39"/>
      <c r="C377" s="219" t="s">
        <v>1156</v>
      </c>
      <c r="D377" s="219" t="s">
        <v>143</v>
      </c>
      <c r="E377" s="220" t="s">
        <v>1157</v>
      </c>
      <c r="F377" s="221" t="s">
        <v>1158</v>
      </c>
      <c r="G377" s="222" t="s">
        <v>786</v>
      </c>
      <c r="H377" s="223">
        <v>1</v>
      </c>
      <c r="I377" s="224"/>
      <c r="J377" s="225">
        <f>ROUND(I377*H377,2)</f>
        <v>0</v>
      </c>
      <c r="K377" s="226"/>
      <c r="L377" s="44"/>
      <c r="M377" s="227" t="s">
        <v>1</v>
      </c>
      <c r="N377" s="228" t="s">
        <v>41</v>
      </c>
      <c r="O377" s="91"/>
      <c r="P377" s="229">
        <f>O377*H377</f>
        <v>0</v>
      </c>
      <c r="Q377" s="229">
        <v>0.00012999999999999999</v>
      </c>
      <c r="R377" s="229">
        <f>Q377*H377</f>
        <v>0.00012999999999999999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230</v>
      </c>
      <c r="AT377" s="231" t="s">
        <v>143</v>
      </c>
      <c r="AU377" s="231" t="s">
        <v>86</v>
      </c>
      <c r="AY377" s="17" t="s">
        <v>140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84</v>
      </c>
      <c r="BK377" s="232">
        <f>ROUND(I377*H377,2)</f>
        <v>0</v>
      </c>
      <c r="BL377" s="17" t="s">
        <v>230</v>
      </c>
      <c r="BM377" s="231" t="s">
        <v>1159</v>
      </c>
    </row>
    <row r="378" s="2" customFormat="1" ht="14.4" customHeight="1">
      <c r="A378" s="38"/>
      <c r="B378" s="39"/>
      <c r="C378" s="266" t="s">
        <v>1160</v>
      </c>
      <c r="D378" s="266" t="s">
        <v>362</v>
      </c>
      <c r="E378" s="267" t="s">
        <v>1161</v>
      </c>
      <c r="F378" s="268" t="s">
        <v>1162</v>
      </c>
      <c r="G378" s="269" t="s">
        <v>1163</v>
      </c>
      <c r="H378" s="270">
        <v>1</v>
      </c>
      <c r="I378" s="271"/>
      <c r="J378" s="272">
        <f>ROUND(I378*H378,2)</f>
        <v>0</v>
      </c>
      <c r="K378" s="273"/>
      <c r="L378" s="274"/>
      <c r="M378" s="275" t="s">
        <v>1</v>
      </c>
      <c r="N378" s="276" t="s">
        <v>41</v>
      </c>
      <c r="O378" s="91"/>
      <c r="P378" s="229">
        <f>O378*H378</f>
        <v>0</v>
      </c>
      <c r="Q378" s="229">
        <v>0.002</v>
      </c>
      <c r="R378" s="229">
        <f>Q378*H378</f>
        <v>0.002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315</v>
      </c>
      <c r="AT378" s="231" t="s">
        <v>362</v>
      </c>
      <c r="AU378" s="231" t="s">
        <v>86</v>
      </c>
      <c r="AY378" s="17" t="s">
        <v>140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84</v>
      </c>
      <c r="BK378" s="232">
        <f>ROUND(I378*H378,2)</f>
        <v>0</v>
      </c>
      <c r="BL378" s="17" t="s">
        <v>230</v>
      </c>
      <c r="BM378" s="231" t="s">
        <v>1164</v>
      </c>
    </row>
    <row r="379" s="2" customFormat="1" ht="14.4" customHeight="1">
      <c r="A379" s="38"/>
      <c r="B379" s="39"/>
      <c r="C379" s="219" t="s">
        <v>1165</v>
      </c>
      <c r="D379" s="219" t="s">
        <v>143</v>
      </c>
      <c r="E379" s="220" t="s">
        <v>1166</v>
      </c>
      <c r="F379" s="221" t="s">
        <v>1167</v>
      </c>
      <c r="G379" s="222" t="s">
        <v>146</v>
      </c>
      <c r="H379" s="223">
        <v>3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41</v>
      </c>
      <c r="O379" s="91"/>
      <c r="P379" s="229">
        <f>O379*H379</f>
        <v>0</v>
      </c>
      <c r="Q379" s="229">
        <v>0.00051000000000000004</v>
      </c>
      <c r="R379" s="229">
        <f>Q379*H379</f>
        <v>0.0015300000000000001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230</v>
      </c>
      <c r="AT379" s="231" t="s">
        <v>143</v>
      </c>
      <c r="AU379" s="231" t="s">
        <v>86</v>
      </c>
      <c r="AY379" s="17" t="s">
        <v>140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84</v>
      </c>
      <c r="BK379" s="232">
        <f>ROUND(I379*H379,2)</f>
        <v>0</v>
      </c>
      <c r="BL379" s="17" t="s">
        <v>230</v>
      </c>
      <c r="BM379" s="231" t="s">
        <v>1168</v>
      </c>
    </row>
    <row r="380" s="2" customFormat="1" ht="14.4" customHeight="1">
      <c r="A380" s="38"/>
      <c r="B380" s="39"/>
      <c r="C380" s="266" t="s">
        <v>1169</v>
      </c>
      <c r="D380" s="266" t="s">
        <v>362</v>
      </c>
      <c r="E380" s="267" t="s">
        <v>1170</v>
      </c>
      <c r="F380" s="268" t="s">
        <v>1171</v>
      </c>
      <c r="G380" s="269" t="s">
        <v>786</v>
      </c>
      <c r="H380" s="270">
        <v>3</v>
      </c>
      <c r="I380" s="271"/>
      <c r="J380" s="272">
        <f>ROUND(I380*H380,2)</f>
        <v>0</v>
      </c>
      <c r="K380" s="273"/>
      <c r="L380" s="274"/>
      <c r="M380" s="275" t="s">
        <v>1</v>
      </c>
      <c r="N380" s="276" t="s">
        <v>41</v>
      </c>
      <c r="O380" s="91"/>
      <c r="P380" s="229">
        <f>O380*H380</f>
        <v>0</v>
      </c>
      <c r="Q380" s="229">
        <v>0.0015</v>
      </c>
      <c r="R380" s="229">
        <f>Q380*H380</f>
        <v>0.0045000000000000005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315</v>
      </c>
      <c r="AT380" s="231" t="s">
        <v>362</v>
      </c>
      <c r="AU380" s="231" t="s">
        <v>86</v>
      </c>
      <c r="AY380" s="17" t="s">
        <v>140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84</v>
      </c>
      <c r="BK380" s="232">
        <f>ROUND(I380*H380,2)</f>
        <v>0</v>
      </c>
      <c r="BL380" s="17" t="s">
        <v>230</v>
      </c>
      <c r="BM380" s="231" t="s">
        <v>1172</v>
      </c>
    </row>
    <row r="381" s="2" customFormat="1" ht="14.4" customHeight="1">
      <c r="A381" s="38"/>
      <c r="B381" s="39"/>
      <c r="C381" s="219" t="s">
        <v>1173</v>
      </c>
      <c r="D381" s="219" t="s">
        <v>143</v>
      </c>
      <c r="E381" s="220" t="s">
        <v>1174</v>
      </c>
      <c r="F381" s="221" t="s">
        <v>1175</v>
      </c>
      <c r="G381" s="222" t="s">
        <v>332</v>
      </c>
      <c r="H381" s="223">
        <v>0.16300000000000001</v>
      </c>
      <c r="I381" s="224"/>
      <c r="J381" s="225">
        <f>ROUND(I381*H381,2)</f>
        <v>0</v>
      </c>
      <c r="K381" s="226"/>
      <c r="L381" s="44"/>
      <c r="M381" s="227" t="s">
        <v>1</v>
      </c>
      <c r="N381" s="228" t="s">
        <v>41</v>
      </c>
      <c r="O381" s="91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1" t="s">
        <v>230</v>
      </c>
      <c r="AT381" s="231" t="s">
        <v>143</v>
      </c>
      <c r="AU381" s="231" t="s">
        <v>86</v>
      </c>
      <c r="AY381" s="17" t="s">
        <v>140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7" t="s">
        <v>84</v>
      </c>
      <c r="BK381" s="232">
        <f>ROUND(I381*H381,2)</f>
        <v>0</v>
      </c>
      <c r="BL381" s="17" t="s">
        <v>230</v>
      </c>
      <c r="BM381" s="231" t="s">
        <v>1176</v>
      </c>
    </row>
    <row r="382" s="12" customFormat="1" ht="22.8" customHeight="1">
      <c r="A382" s="12"/>
      <c r="B382" s="203"/>
      <c r="C382" s="204"/>
      <c r="D382" s="205" t="s">
        <v>75</v>
      </c>
      <c r="E382" s="217" t="s">
        <v>1177</v>
      </c>
      <c r="F382" s="217" t="s">
        <v>1178</v>
      </c>
      <c r="G382" s="204"/>
      <c r="H382" s="204"/>
      <c r="I382" s="207"/>
      <c r="J382" s="218">
        <f>BK382</f>
        <v>0</v>
      </c>
      <c r="K382" s="204"/>
      <c r="L382" s="209"/>
      <c r="M382" s="210"/>
      <c r="N382" s="211"/>
      <c r="O382" s="211"/>
      <c r="P382" s="212">
        <f>SUM(P383:P385)</f>
        <v>0</v>
      </c>
      <c r="Q382" s="211"/>
      <c r="R382" s="212">
        <f>SUM(R383:R385)</f>
        <v>0.16785</v>
      </c>
      <c r="S382" s="211"/>
      <c r="T382" s="213">
        <f>SUM(T383:T385)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4" t="s">
        <v>86</v>
      </c>
      <c r="AT382" s="215" t="s">
        <v>75</v>
      </c>
      <c r="AU382" s="215" t="s">
        <v>84</v>
      </c>
      <c r="AY382" s="214" t="s">
        <v>140</v>
      </c>
      <c r="BK382" s="216">
        <f>SUM(BK383:BK385)</f>
        <v>0</v>
      </c>
    </row>
    <row r="383" s="2" customFormat="1" ht="14.4" customHeight="1">
      <c r="A383" s="38"/>
      <c r="B383" s="39"/>
      <c r="C383" s="219" t="s">
        <v>1179</v>
      </c>
      <c r="D383" s="219" t="s">
        <v>143</v>
      </c>
      <c r="E383" s="220" t="s">
        <v>1180</v>
      </c>
      <c r="F383" s="221" t="s">
        <v>1181</v>
      </c>
      <c r="G383" s="222" t="s">
        <v>1182</v>
      </c>
      <c r="H383" s="223">
        <v>3</v>
      </c>
      <c r="I383" s="224"/>
      <c r="J383" s="225">
        <f>ROUND(I383*H383,2)</f>
        <v>0</v>
      </c>
      <c r="K383" s="226"/>
      <c r="L383" s="44"/>
      <c r="M383" s="227" t="s">
        <v>1</v>
      </c>
      <c r="N383" s="228" t="s">
        <v>41</v>
      </c>
      <c r="O383" s="91"/>
      <c r="P383" s="229">
        <f>O383*H383</f>
        <v>0</v>
      </c>
      <c r="Q383" s="229">
        <v>0.05595</v>
      </c>
      <c r="R383" s="229">
        <f>Q383*H383</f>
        <v>0.16785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230</v>
      </c>
      <c r="AT383" s="231" t="s">
        <v>143</v>
      </c>
      <c r="AU383" s="231" t="s">
        <v>86</v>
      </c>
      <c r="AY383" s="17" t="s">
        <v>140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84</v>
      </c>
      <c r="BK383" s="232">
        <f>ROUND(I383*H383,2)</f>
        <v>0</v>
      </c>
      <c r="BL383" s="17" t="s">
        <v>230</v>
      </c>
      <c r="BM383" s="231" t="s">
        <v>1183</v>
      </c>
    </row>
    <row r="384" s="2" customFormat="1" ht="14.4" customHeight="1">
      <c r="A384" s="38"/>
      <c r="B384" s="39"/>
      <c r="C384" s="266" t="s">
        <v>1184</v>
      </c>
      <c r="D384" s="266" t="s">
        <v>362</v>
      </c>
      <c r="E384" s="267" t="s">
        <v>1185</v>
      </c>
      <c r="F384" s="268" t="s">
        <v>1186</v>
      </c>
      <c r="G384" s="269" t="s">
        <v>786</v>
      </c>
      <c r="H384" s="270">
        <v>3</v>
      </c>
      <c r="I384" s="271"/>
      <c r="J384" s="272">
        <f>ROUND(I384*H384,2)</f>
        <v>0</v>
      </c>
      <c r="K384" s="273"/>
      <c r="L384" s="274"/>
      <c r="M384" s="275" t="s">
        <v>1</v>
      </c>
      <c r="N384" s="276" t="s">
        <v>41</v>
      </c>
      <c r="O384" s="91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315</v>
      </c>
      <c r="AT384" s="231" t="s">
        <v>362</v>
      </c>
      <c r="AU384" s="231" t="s">
        <v>86</v>
      </c>
      <c r="AY384" s="17" t="s">
        <v>140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84</v>
      </c>
      <c r="BK384" s="232">
        <f>ROUND(I384*H384,2)</f>
        <v>0</v>
      </c>
      <c r="BL384" s="17" t="s">
        <v>230</v>
      </c>
      <c r="BM384" s="231" t="s">
        <v>1187</v>
      </c>
    </row>
    <row r="385" s="2" customFormat="1" ht="14.4" customHeight="1">
      <c r="A385" s="38"/>
      <c r="B385" s="39"/>
      <c r="C385" s="219" t="s">
        <v>1188</v>
      </c>
      <c r="D385" s="219" t="s">
        <v>143</v>
      </c>
      <c r="E385" s="220" t="s">
        <v>1189</v>
      </c>
      <c r="F385" s="221" t="s">
        <v>1190</v>
      </c>
      <c r="G385" s="222" t="s">
        <v>332</v>
      </c>
      <c r="H385" s="223">
        <v>0.056000000000000001</v>
      </c>
      <c r="I385" s="224"/>
      <c r="J385" s="225">
        <f>ROUND(I385*H385,2)</f>
        <v>0</v>
      </c>
      <c r="K385" s="226"/>
      <c r="L385" s="44"/>
      <c r="M385" s="227" t="s">
        <v>1</v>
      </c>
      <c r="N385" s="228" t="s">
        <v>41</v>
      </c>
      <c r="O385" s="91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230</v>
      </c>
      <c r="AT385" s="231" t="s">
        <v>143</v>
      </c>
      <c r="AU385" s="231" t="s">
        <v>86</v>
      </c>
      <c r="AY385" s="17" t="s">
        <v>140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84</v>
      </c>
      <c r="BK385" s="232">
        <f>ROUND(I385*H385,2)</f>
        <v>0</v>
      </c>
      <c r="BL385" s="17" t="s">
        <v>230</v>
      </c>
      <c r="BM385" s="231" t="s">
        <v>1191</v>
      </c>
    </row>
    <row r="386" s="12" customFormat="1" ht="25.92" customHeight="1">
      <c r="A386" s="12"/>
      <c r="B386" s="203"/>
      <c r="C386" s="204"/>
      <c r="D386" s="205" t="s">
        <v>75</v>
      </c>
      <c r="E386" s="206" t="s">
        <v>1192</v>
      </c>
      <c r="F386" s="206" t="s">
        <v>100</v>
      </c>
      <c r="G386" s="204"/>
      <c r="H386" s="204"/>
      <c r="I386" s="207"/>
      <c r="J386" s="208">
        <f>BK386</f>
        <v>0</v>
      </c>
      <c r="K386" s="204"/>
      <c r="L386" s="209"/>
      <c r="M386" s="210"/>
      <c r="N386" s="211"/>
      <c r="O386" s="211"/>
      <c r="P386" s="212">
        <f>SUM(P387:P389)</f>
        <v>0</v>
      </c>
      <c r="Q386" s="211"/>
      <c r="R386" s="212">
        <f>SUM(R387:R389)</f>
        <v>0</v>
      </c>
      <c r="S386" s="211"/>
      <c r="T386" s="213">
        <f>SUM(T387:T389)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4" t="s">
        <v>165</v>
      </c>
      <c r="AT386" s="215" t="s">
        <v>75</v>
      </c>
      <c r="AU386" s="215" t="s">
        <v>76</v>
      </c>
      <c r="AY386" s="214" t="s">
        <v>140</v>
      </c>
      <c r="BK386" s="216">
        <f>SUM(BK387:BK389)</f>
        <v>0</v>
      </c>
    </row>
    <row r="387" s="2" customFormat="1" ht="14.4" customHeight="1">
      <c r="A387" s="38"/>
      <c r="B387" s="39"/>
      <c r="C387" s="219" t="s">
        <v>1193</v>
      </c>
      <c r="D387" s="219" t="s">
        <v>143</v>
      </c>
      <c r="E387" s="220" t="s">
        <v>1194</v>
      </c>
      <c r="F387" s="221" t="s">
        <v>1195</v>
      </c>
      <c r="G387" s="222" t="s">
        <v>1196</v>
      </c>
      <c r="H387" s="223">
        <v>48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41</v>
      </c>
      <c r="O387" s="91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1197</v>
      </c>
      <c r="AT387" s="231" t="s">
        <v>143</v>
      </c>
      <c r="AU387" s="231" t="s">
        <v>84</v>
      </c>
      <c r="AY387" s="17" t="s">
        <v>140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84</v>
      </c>
      <c r="BK387" s="232">
        <f>ROUND(I387*H387,2)</f>
        <v>0</v>
      </c>
      <c r="BL387" s="17" t="s">
        <v>1197</v>
      </c>
      <c r="BM387" s="231" t="s">
        <v>1198</v>
      </c>
    </row>
    <row r="388" s="2" customFormat="1" ht="14.4" customHeight="1">
      <c r="A388" s="38"/>
      <c r="B388" s="39"/>
      <c r="C388" s="219" t="s">
        <v>1199</v>
      </c>
      <c r="D388" s="219" t="s">
        <v>143</v>
      </c>
      <c r="E388" s="220" t="s">
        <v>1200</v>
      </c>
      <c r="F388" s="221" t="s">
        <v>1201</v>
      </c>
      <c r="G388" s="222" t="s">
        <v>1163</v>
      </c>
      <c r="H388" s="223">
        <v>1</v>
      </c>
      <c r="I388" s="224"/>
      <c r="J388" s="225">
        <f>ROUND(I388*H388,2)</f>
        <v>0</v>
      </c>
      <c r="K388" s="226"/>
      <c r="L388" s="44"/>
      <c r="M388" s="227" t="s">
        <v>1</v>
      </c>
      <c r="N388" s="228" t="s">
        <v>41</v>
      </c>
      <c r="O388" s="91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1202</v>
      </c>
      <c r="AT388" s="231" t="s">
        <v>143</v>
      </c>
      <c r="AU388" s="231" t="s">
        <v>84</v>
      </c>
      <c r="AY388" s="17" t="s">
        <v>140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84</v>
      </c>
      <c r="BK388" s="232">
        <f>ROUND(I388*H388,2)</f>
        <v>0</v>
      </c>
      <c r="BL388" s="17" t="s">
        <v>1202</v>
      </c>
      <c r="BM388" s="231" t="s">
        <v>1203</v>
      </c>
    </row>
    <row r="389" s="2" customFormat="1" ht="14.4" customHeight="1">
      <c r="A389" s="38"/>
      <c r="B389" s="39"/>
      <c r="C389" s="219" t="s">
        <v>1204</v>
      </c>
      <c r="D389" s="219" t="s">
        <v>143</v>
      </c>
      <c r="E389" s="220" t="s">
        <v>1205</v>
      </c>
      <c r="F389" s="221" t="s">
        <v>1206</v>
      </c>
      <c r="G389" s="222" t="s">
        <v>1207</v>
      </c>
      <c r="H389" s="223">
        <v>290.19600000000003</v>
      </c>
      <c r="I389" s="224"/>
      <c r="J389" s="225">
        <f>ROUND(I389*H389,2)</f>
        <v>0</v>
      </c>
      <c r="K389" s="226"/>
      <c r="L389" s="44"/>
      <c r="M389" s="281" t="s">
        <v>1</v>
      </c>
      <c r="N389" s="282" t="s">
        <v>41</v>
      </c>
      <c r="O389" s="283"/>
      <c r="P389" s="284">
        <f>O389*H389</f>
        <v>0</v>
      </c>
      <c r="Q389" s="284">
        <v>0</v>
      </c>
      <c r="R389" s="284">
        <f>Q389*H389</f>
        <v>0</v>
      </c>
      <c r="S389" s="284">
        <v>0</v>
      </c>
      <c r="T389" s="285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1202</v>
      </c>
      <c r="AT389" s="231" t="s">
        <v>143</v>
      </c>
      <c r="AU389" s="231" t="s">
        <v>84</v>
      </c>
      <c r="AY389" s="17" t="s">
        <v>140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84</v>
      </c>
      <c r="BK389" s="232">
        <f>ROUND(I389*H389,2)</f>
        <v>0</v>
      </c>
      <c r="BL389" s="17" t="s">
        <v>1202</v>
      </c>
      <c r="BM389" s="231" t="s">
        <v>1208</v>
      </c>
    </row>
    <row r="390" s="2" customFormat="1" ht="6.96" customHeight="1">
      <c r="A390" s="38"/>
      <c r="B390" s="66"/>
      <c r="C390" s="67"/>
      <c r="D390" s="67"/>
      <c r="E390" s="67"/>
      <c r="F390" s="67"/>
      <c r="G390" s="67"/>
      <c r="H390" s="67"/>
      <c r="I390" s="67"/>
      <c r="J390" s="67"/>
      <c r="K390" s="67"/>
      <c r="L390" s="44"/>
      <c r="M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</row>
  </sheetData>
  <sheetProtection sheet="1" autoFilter="0" formatColumns="0" formatRows="0" objects="1" scenarios="1" spinCount="100000" saltValue="kDnj75AqUtVuVi3nz00xD1ajui4d3xHolj+Jm8AqHa76HB4PZbTyazAqBsrVwmkqV8pVEeP3x187IFhGado1OA==" hashValue="hf5peZ/EhdmROEw4Nh2r+bSHpUVXep2GbnmiUzCdFz8wO3PtAXEcUWENQTjzDT0SdwHylqoOeg6cWBcdnSVyoA==" algorithmName="SHA-512" password="CC35"/>
  <autoFilter ref="C129:K38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Modernizace objektu MŠ Školní ul. Chodov -Hospodářská budova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1209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ROUND((SUM(BE122:BE164)),  2)</f>
        <v>0</v>
      </c>
      <c r="G33" s="38"/>
      <c r="H33" s="38"/>
      <c r="I33" s="155">
        <v>0.20999999999999999</v>
      </c>
      <c r="J33" s="154">
        <f>ROUND(((SUM(BE122:BE164))*I33),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ROUND((SUM(BF122:BF164)),  2)</f>
        <v>0</v>
      </c>
      <c r="G34" s="38"/>
      <c r="H34" s="38"/>
      <c r="I34" s="155">
        <v>0.12</v>
      </c>
      <c r="J34" s="154">
        <f>ROUND(((SUM(BF122:BF164))*I34),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ROUND((SUM(BG122:BG164)),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ROUND((SUM(BH122:BH164)),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ROUND((SUM(BI122:BI164)),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Modernizace objektu MŠ Školní ul. Chodov -Hospodářská budova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03 - Vytápění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MŠ Chodov -příspěvková organizace</v>
      </c>
      <c r="G91" s="40"/>
      <c r="H91" s="40"/>
      <c r="I91" s="32" t="s">
        <v>30</v>
      </c>
      <c r="J91" s="36" t="str">
        <f>E21</f>
        <v>Anna Dindáková, Staré Sedlo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1210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1211</v>
      </c>
      <c r="E98" s="182"/>
      <c r="F98" s="182"/>
      <c r="G98" s="182"/>
      <c r="H98" s="182"/>
      <c r="I98" s="182"/>
      <c r="J98" s="183">
        <f>J125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1212</v>
      </c>
      <c r="E99" s="182"/>
      <c r="F99" s="182"/>
      <c r="G99" s="182"/>
      <c r="H99" s="182"/>
      <c r="I99" s="182"/>
      <c r="J99" s="183">
        <f>J132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1213</v>
      </c>
      <c r="E100" s="182"/>
      <c r="F100" s="182"/>
      <c r="G100" s="182"/>
      <c r="H100" s="182"/>
      <c r="I100" s="182"/>
      <c r="J100" s="183">
        <f>J143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1214</v>
      </c>
      <c r="E101" s="182"/>
      <c r="F101" s="182"/>
      <c r="G101" s="182"/>
      <c r="H101" s="182"/>
      <c r="I101" s="182"/>
      <c r="J101" s="183">
        <f>J156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1215</v>
      </c>
      <c r="E102" s="182"/>
      <c r="F102" s="182"/>
      <c r="G102" s="182"/>
      <c r="H102" s="182"/>
      <c r="I102" s="182"/>
      <c r="J102" s="183">
        <f>J162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4.4" customHeight="1">
      <c r="A112" s="38"/>
      <c r="B112" s="39"/>
      <c r="C112" s="40"/>
      <c r="D112" s="40"/>
      <c r="E112" s="174" t="str">
        <f>E7</f>
        <v>Modernizace objektu MŠ Školní ul. Chodov -Hospodářská budova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40"/>
      <c r="D114" s="40"/>
      <c r="E114" s="76" t="str">
        <f>E9</f>
        <v>03 - Vytápění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6. 9. 2024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4" customHeight="1">
      <c r="A118" s="38"/>
      <c r="B118" s="39"/>
      <c r="C118" s="32" t="s">
        <v>24</v>
      </c>
      <c r="D118" s="40"/>
      <c r="E118" s="40"/>
      <c r="F118" s="27" t="str">
        <f>E15</f>
        <v>MŠ Chodov -příspěvková organizace</v>
      </c>
      <c r="G118" s="40"/>
      <c r="H118" s="40"/>
      <c r="I118" s="32" t="s">
        <v>30</v>
      </c>
      <c r="J118" s="36" t="str">
        <f>E21</f>
        <v>Anna Dindáková, Staré Sedlo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Šimková Dita, K.Vary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126</v>
      </c>
      <c r="D121" s="194" t="s">
        <v>61</v>
      </c>
      <c r="E121" s="194" t="s">
        <v>57</v>
      </c>
      <c r="F121" s="194" t="s">
        <v>58</v>
      </c>
      <c r="G121" s="194" t="s">
        <v>127</v>
      </c>
      <c r="H121" s="194" t="s">
        <v>128</v>
      </c>
      <c r="I121" s="194" t="s">
        <v>129</v>
      </c>
      <c r="J121" s="195" t="s">
        <v>107</v>
      </c>
      <c r="K121" s="196" t="s">
        <v>130</v>
      </c>
      <c r="L121" s="197"/>
      <c r="M121" s="100" t="s">
        <v>1</v>
      </c>
      <c r="N121" s="101" t="s">
        <v>40</v>
      </c>
      <c r="O121" s="101" t="s">
        <v>131</v>
      </c>
      <c r="P121" s="101" t="s">
        <v>132</v>
      </c>
      <c r="Q121" s="101" t="s">
        <v>133</v>
      </c>
      <c r="R121" s="101" t="s">
        <v>134</v>
      </c>
      <c r="S121" s="101" t="s">
        <v>135</v>
      </c>
      <c r="T121" s="102" t="s">
        <v>136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137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P123+P125+P132+P143+P156+P162</f>
        <v>0</v>
      </c>
      <c r="Q122" s="104"/>
      <c r="R122" s="200">
        <f>R123+R125+R132+R143+R156+R162</f>
        <v>320928.53999999998</v>
      </c>
      <c r="S122" s="104"/>
      <c r="T122" s="201">
        <f>T123+T125+T132+T143+T156+T162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109</v>
      </c>
      <c r="BK122" s="202">
        <f>BK123+BK125+BK132+BK143+BK156+BK162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84</v>
      </c>
      <c r="F123" s="206" t="s">
        <v>1216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320000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76</v>
      </c>
      <c r="AY123" s="214" t="s">
        <v>140</v>
      </c>
      <c r="BK123" s="216">
        <f>BK124</f>
        <v>0</v>
      </c>
    </row>
    <row r="124" s="2" customFormat="1" ht="22.2" customHeight="1">
      <c r="A124" s="38"/>
      <c r="B124" s="39"/>
      <c r="C124" s="219" t="s">
        <v>84</v>
      </c>
      <c r="D124" s="219" t="s">
        <v>143</v>
      </c>
      <c r="E124" s="220" t="s">
        <v>1217</v>
      </c>
      <c r="F124" s="221" t="s">
        <v>1218</v>
      </c>
      <c r="G124" s="222" t="s">
        <v>1196</v>
      </c>
      <c r="H124" s="223">
        <v>64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41</v>
      </c>
      <c r="O124" s="91"/>
      <c r="P124" s="229">
        <f>O124*H124</f>
        <v>0</v>
      </c>
      <c r="Q124" s="229">
        <v>5000</v>
      </c>
      <c r="R124" s="229">
        <f>Q124*H124</f>
        <v>320000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147</v>
      </c>
      <c r="AT124" s="231" t="s">
        <v>143</v>
      </c>
      <c r="AU124" s="231" t="s">
        <v>84</v>
      </c>
      <c r="AY124" s="17" t="s">
        <v>140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147</v>
      </c>
      <c r="BM124" s="231" t="s">
        <v>1219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86</v>
      </c>
      <c r="F125" s="206" t="s">
        <v>1220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SUM(P126:P131)</f>
        <v>0</v>
      </c>
      <c r="Q125" s="211"/>
      <c r="R125" s="212">
        <f>SUM(R126:R131)</f>
        <v>167.49600000000001</v>
      </c>
      <c r="S125" s="211"/>
      <c r="T125" s="213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76</v>
      </c>
      <c r="AY125" s="214" t="s">
        <v>140</v>
      </c>
      <c r="BK125" s="216">
        <f>SUM(BK126:BK131)</f>
        <v>0</v>
      </c>
    </row>
    <row r="126" s="2" customFormat="1" ht="14.4" customHeight="1">
      <c r="A126" s="38"/>
      <c r="B126" s="39"/>
      <c r="C126" s="219" t="s">
        <v>86</v>
      </c>
      <c r="D126" s="219" t="s">
        <v>143</v>
      </c>
      <c r="E126" s="220" t="s">
        <v>1221</v>
      </c>
      <c r="F126" s="221" t="s">
        <v>1222</v>
      </c>
      <c r="G126" s="222" t="s">
        <v>786</v>
      </c>
      <c r="H126" s="223">
        <v>2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2</v>
      </c>
      <c r="R126" s="229">
        <f>Q126*H126</f>
        <v>4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147</v>
      </c>
      <c r="AT126" s="231" t="s">
        <v>143</v>
      </c>
      <c r="AU126" s="231" t="s">
        <v>84</v>
      </c>
      <c r="AY126" s="17" t="s">
        <v>140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147</v>
      </c>
      <c r="BM126" s="231" t="s">
        <v>1223</v>
      </c>
    </row>
    <row r="127" s="2" customFormat="1" ht="19.8" customHeight="1">
      <c r="A127" s="38"/>
      <c r="B127" s="39"/>
      <c r="C127" s="219" t="s">
        <v>141</v>
      </c>
      <c r="D127" s="219" t="s">
        <v>143</v>
      </c>
      <c r="E127" s="220" t="s">
        <v>1224</v>
      </c>
      <c r="F127" s="221" t="s">
        <v>1225</v>
      </c>
      <c r="G127" s="222" t="s">
        <v>173</v>
      </c>
      <c r="H127" s="223">
        <v>95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0.40000000000000002</v>
      </c>
      <c r="R127" s="229">
        <f>Q127*H127</f>
        <v>38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147</v>
      </c>
      <c r="AT127" s="231" t="s">
        <v>143</v>
      </c>
      <c r="AU127" s="231" t="s">
        <v>84</v>
      </c>
      <c r="AY127" s="17" t="s">
        <v>140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147</v>
      </c>
      <c r="BM127" s="231" t="s">
        <v>1226</v>
      </c>
    </row>
    <row r="128" s="2" customFormat="1" ht="19.8" customHeight="1">
      <c r="A128" s="38"/>
      <c r="B128" s="39"/>
      <c r="C128" s="219" t="s">
        <v>147</v>
      </c>
      <c r="D128" s="219" t="s">
        <v>143</v>
      </c>
      <c r="E128" s="220" t="s">
        <v>1227</v>
      </c>
      <c r="F128" s="221" t="s">
        <v>1228</v>
      </c>
      <c r="G128" s="222" t="s">
        <v>173</v>
      </c>
      <c r="H128" s="223">
        <v>45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0.5</v>
      </c>
      <c r="R128" s="229">
        <f>Q128*H128</f>
        <v>22.5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147</v>
      </c>
      <c r="AT128" s="231" t="s">
        <v>143</v>
      </c>
      <c r="AU128" s="231" t="s">
        <v>84</v>
      </c>
      <c r="AY128" s="17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147</v>
      </c>
      <c r="BM128" s="231" t="s">
        <v>1229</v>
      </c>
    </row>
    <row r="129" s="2" customFormat="1" ht="19.8" customHeight="1">
      <c r="A129" s="38"/>
      <c r="B129" s="39"/>
      <c r="C129" s="219" t="s">
        <v>165</v>
      </c>
      <c r="D129" s="219" t="s">
        <v>143</v>
      </c>
      <c r="E129" s="220" t="s">
        <v>1230</v>
      </c>
      <c r="F129" s="221" t="s">
        <v>1231</v>
      </c>
      <c r="G129" s="222" t="s">
        <v>173</v>
      </c>
      <c r="H129" s="223">
        <v>30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0.75800000000000001</v>
      </c>
      <c r="R129" s="229">
        <f>Q129*H129</f>
        <v>22.740000000000002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147</v>
      </c>
      <c r="AT129" s="231" t="s">
        <v>143</v>
      </c>
      <c r="AU129" s="231" t="s">
        <v>84</v>
      </c>
      <c r="AY129" s="17" t="s">
        <v>140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147</v>
      </c>
      <c r="BM129" s="231" t="s">
        <v>1232</v>
      </c>
    </row>
    <row r="130" s="2" customFormat="1" ht="19.8" customHeight="1">
      <c r="A130" s="38"/>
      <c r="B130" s="39"/>
      <c r="C130" s="219" t="s">
        <v>170</v>
      </c>
      <c r="D130" s="219" t="s">
        <v>143</v>
      </c>
      <c r="E130" s="220" t="s">
        <v>1233</v>
      </c>
      <c r="F130" s="221" t="s">
        <v>1234</v>
      </c>
      <c r="G130" s="222" t="s">
        <v>173</v>
      </c>
      <c r="H130" s="223">
        <v>57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0.995</v>
      </c>
      <c r="R130" s="229">
        <f>Q130*H130</f>
        <v>56.714999999999996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147</v>
      </c>
      <c r="AT130" s="231" t="s">
        <v>143</v>
      </c>
      <c r="AU130" s="231" t="s">
        <v>84</v>
      </c>
      <c r="AY130" s="17" t="s">
        <v>140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147</v>
      </c>
      <c r="BM130" s="231" t="s">
        <v>1235</v>
      </c>
    </row>
    <row r="131" s="2" customFormat="1" ht="19.8" customHeight="1">
      <c r="A131" s="38"/>
      <c r="B131" s="39"/>
      <c r="C131" s="219" t="s">
        <v>176</v>
      </c>
      <c r="D131" s="219" t="s">
        <v>143</v>
      </c>
      <c r="E131" s="220" t="s">
        <v>1236</v>
      </c>
      <c r="F131" s="221" t="s">
        <v>1237</v>
      </c>
      <c r="G131" s="222" t="s">
        <v>173</v>
      </c>
      <c r="H131" s="223">
        <v>19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1.2390000000000001</v>
      </c>
      <c r="R131" s="229">
        <f>Q131*H131</f>
        <v>23.541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147</v>
      </c>
      <c r="AT131" s="231" t="s">
        <v>143</v>
      </c>
      <c r="AU131" s="231" t="s">
        <v>84</v>
      </c>
      <c r="AY131" s="17" t="s">
        <v>140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147</v>
      </c>
      <c r="BM131" s="231" t="s">
        <v>1238</v>
      </c>
    </row>
    <row r="132" s="12" customFormat="1" ht="25.92" customHeight="1">
      <c r="A132" s="12"/>
      <c r="B132" s="203"/>
      <c r="C132" s="204"/>
      <c r="D132" s="205" t="s">
        <v>75</v>
      </c>
      <c r="E132" s="206" t="s">
        <v>141</v>
      </c>
      <c r="F132" s="206" t="s">
        <v>1239</v>
      </c>
      <c r="G132" s="204"/>
      <c r="H132" s="204"/>
      <c r="I132" s="207"/>
      <c r="J132" s="208">
        <f>BK132</f>
        <v>0</v>
      </c>
      <c r="K132" s="204"/>
      <c r="L132" s="209"/>
      <c r="M132" s="210"/>
      <c r="N132" s="211"/>
      <c r="O132" s="211"/>
      <c r="P132" s="212">
        <f>SUM(P133:P142)</f>
        <v>0</v>
      </c>
      <c r="Q132" s="211"/>
      <c r="R132" s="212">
        <f>SUM(R133:R142)</f>
        <v>25.573999999999998</v>
      </c>
      <c r="S132" s="211"/>
      <c r="T132" s="213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84</v>
      </c>
      <c r="AT132" s="215" t="s">
        <v>75</v>
      </c>
      <c r="AU132" s="215" t="s">
        <v>76</v>
      </c>
      <c r="AY132" s="214" t="s">
        <v>140</v>
      </c>
      <c r="BK132" s="216">
        <f>SUM(BK133:BK142)</f>
        <v>0</v>
      </c>
    </row>
    <row r="133" s="2" customFormat="1" ht="14.4" customHeight="1">
      <c r="A133" s="38"/>
      <c r="B133" s="39"/>
      <c r="C133" s="219" t="s">
        <v>182</v>
      </c>
      <c r="D133" s="219" t="s">
        <v>143</v>
      </c>
      <c r="E133" s="220" t="s">
        <v>1240</v>
      </c>
      <c r="F133" s="221" t="s">
        <v>1241</v>
      </c>
      <c r="G133" s="222" t="s">
        <v>146</v>
      </c>
      <c r="H133" s="223">
        <v>2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0.40000000000000002</v>
      </c>
      <c r="R133" s="229">
        <f>Q133*H133</f>
        <v>0.80000000000000004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147</v>
      </c>
      <c r="AT133" s="231" t="s">
        <v>143</v>
      </c>
      <c r="AU133" s="231" t="s">
        <v>84</v>
      </c>
      <c r="AY133" s="17" t="s">
        <v>140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147</v>
      </c>
      <c r="BM133" s="231" t="s">
        <v>1242</v>
      </c>
    </row>
    <row r="134" s="2" customFormat="1" ht="14.4" customHeight="1">
      <c r="A134" s="38"/>
      <c r="B134" s="39"/>
      <c r="C134" s="219" t="s">
        <v>187</v>
      </c>
      <c r="D134" s="219" t="s">
        <v>143</v>
      </c>
      <c r="E134" s="220" t="s">
        <v>1243</v>
      </c>
      <c r="F134" s="221" t="s">
        <v>1244</v>
      </c>
      <c r="G134" s="222" t="s">
        <v>146</v>
      </c>
      <c r="H134" s="223">
        <v>10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0.34999999999999998</v>
      </c>
      <c r="R134" s="229">
        <f>Q134*H134</f>
        <v>3.5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147</v>
      </c>
      <c r="AT134" s="231" t="s">
        <v>143</v>
      </c>
      <c r="AU134" s="231" t="s">
        <v>84</v>
      </c>
      <c r="AY134" s="17" t="s">
        <v>140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147</v>
      </c>
      <c r="BM134" s="231" t="s">
        <v>1245</v>
      </c>
    </row>
    <row r="135" s="2" customFormat="1" ht="14.4" customHeight="1">
      <c r="A135" s="38"/>
      <c r="B135" s="39"/>
      <c r="C135" s="219" t="s">
        <v>192</v>
      </c>
      <c r="D135" s="219" t="s">
        <v>143</v>
      </c>
      <c r="E135" s="220" t="s">
        <v>1246</v>
      </c>
      <c r="F135" s="221" t="s">
        <v>1247</v>
      </c>
      <c r="G135" s="222" t="s">
        <v>146</v>
      </c>
      <c r="H135" s="223">
        <v>4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0.29999999999999999</v>
      </c>
      <c r="R135" s="229">
        <f>Q135*H135</f>
        <v>1.2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147</v>
      </c>
      <c r="AT135" s="231" t="s">
        <v>143</v>
      </c>
      <c r="AU135" s="231" t="s">
        <v>84</v>
      </c>
      <c r="AY135" s="17" t="s">
        <v>140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147</v>
      </c>
      <c r="BM135" s="231" t="s">
        <v>1248</v>
      </c>
    </row>
    <row r="136" s="2" customFormat="1" ht="14.4" customHeight="1">
      <c r="A136" s="38"/>
      <c r="B136" s="39"/>
      <c r="C136" s="219" t="s">
        <v>197</v>
      </c>
      <c r="D136" s="219" t="s">
        <v>143</v>
      </c>
      <c r="E136" s="220" t="s">
        <v>1249</v>
      </c>
      <c r="F136" s="221" t="s">
        <v>1250</v>
      </c>
      <c r="G136" s="222" t="s">
        <v>146</v>
      </c>
      <c r="H136" s="223">
        <v>4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0.10000000000000001</v>
      </c>
      <c r="R136" s="229">
        <f>Q136*H136</f>
        <v>0.40000000000000002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147</v>
      </c>
      <c r="AT136" s="231" t="s">
        <v>143</v>
      </c>
      <c r="AU136" s="231" t="s">
        <v>84</v>
      </c>
      <c r="AY136" s="17" t="s">
        <v>140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147</v>
      </c>
      <c r="BM136" s="231" t="s">
        <v>1251</v>
      </c>
    </row>
    <row r="137" s="2" customFormat="1" ht="22.2" customHeight="1">
      <c r="A137" s="38"/>
      <c r="B137" s="39"/>
      <c r="C137" s="219" t="s">
        <v>8</v>
      </c>
      <c r="D137" s="219" t="s">
        <v>143</v>
      </c>
      <c r="E137" s="220" t="s">
        <v>1252</v>
      </c>
      <c r="F137" s="221" t="s">
        <v>1253</v>
      </c>
      <c r="G137" s="222" t="s">
        <v>786</v>
      </c>
      <c r="H137" s="223">
        <v>29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0.20000000000000001</v>
      </c>
      <c r="R137" s="229">
        <f>Q137*H137</f>
        <v>5.8000000000000007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147</v>
      </c>
      <c r="AT137" s="231" t="s">
        <v>143</v>
      </c>
      <c r="AU137" s="231" t="s">
        <v>84</v>
      </c>
      <c r="AY137" s="17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147</v>
      </c>
      <c r="BM137" s="231" t="s">
        <v>1254</v>
      </c>
    </row>
    <row r="138" s="2" customFormat="1" ht="14.4" customHeight="1">
      <c r="A138" s="38"/>
      <c r="B138" s="39"/>
      <c r="C138" s="219" t="s">
        <v>216</v>
      </c>
      <c r="D138" s="219" t="s">
        <v>143</v>
      </c>
      <c r="E138" s="220" t="s">
        <v>1255</v>
      </c>
      <c r="F138" s="221" t="s">
        <v>1256</v>
      </c>
      <c r="G138" s="222" t="s">
        <v>786</v>
      </c>
      <c r="H138" s="223">
        <v>29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0.20000000000000001</v>
      </c>
      <c r="R138" s="229">
        <f>Q138*H138</f>
        <v>5.8000000000000007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147</v>
      </c>
      <c r="AT138" s="231" t="s">
        <v>143</v>
      </c>
      <c r="AU138" s="231" t="s">
        <v>84</v>
      </c>
      <c r="AY138" s="17" t="s">
        <v>140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147</v>
      </c>
      <c r="BM138" s="231" t="s">
        <v>1257</v>
      </c>
    </row>
    <row r="139" s="2" customFormat="1" ht="22.2" customHeight="1">
      <c r="A139" s="38"/>
      <c r="B139" s="39"/>
      <c r="C139" s="219" t="s">
        <v>220</v>
      </c>
      <c r="D139" s="219" t="s">
        <v>143</v>
      </c>
      <c r="E139" s="220" t="s">
        <v>1258</v>
      </c>
      <c r="F139" s="221" t="s">
        <v>1259</v>
      </c>
      <c r="G139" s="222" t="s">
        <v>786</v>
      </c>
      <c r="H139" s="223">
        <v>29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0.10000000000000001</v>
      </c>
      <c r="R139" s="229">
        <f>Q139*H139</f>
        <v>2.9000000000000004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147</v>
      </c>
      <c r="AT139" s="231" t="s">
        <v>143</v>
      </c>
      <c r="AU139" s="231" t="s">
        <v>84</v>
      </c>
      <c r="AY139" s="17" t="s">
        <v>140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147</v>
      </c>
      <c r="BM139" s="231" t="s">
        <v>1260</v>
      </c>
    </row>
    <row r="140" s="2" customFormat="1" ht="14.4" customHeight="1">
      <c r="A140" s="38"/>
      <c r="B140" s="39"/>
      <c r="C140" s="219" t="s">
        <v>225</v>
      </c>
      <c r="D140" s="219" t="s">
        <v>143</v>
      </c>
      <c r="E140" s="220" t="s">
        <v>1261</v>
      </c>
      <c r="F140" s="221" t="s">
        <v>1262</v>
      </c>
      <c r="G140" s="222" t="s">
        <v>786</v>
      </c>
      <c r="H140" s="223">
        <v>29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0.10000000000000001</v>
      </c>
      <c r="R140" s="229">
        <f>Q140*H140</f>
        <v>2.9000000000000004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147</v>
      </c>
      <c r="AT140" s="231" t="s">
        <v>143</v>
      </c>
      <c r="AU140" s="231" t="s">
        <v>84</v>
      </c>
      <c r="AY140" s="17" t="s">
        <v>140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147</v>
      </c>
      <c r="BM140" s="231" t="s">
        <v>1263</v>
      </c>
    </row>
    <row r="141" s="2" customFormat="1" ht="14.4" customHeight="1">
      <c r="A141" s="38"/>
      <c r="B141" s="39"/>
      <c r="C141" s="219" t="s">
        <v>230</v>
      </c>
      <c r="D141" s="219" t="s">
        <v>143</v>
      </c>
      <c r="E141" s="220" t="s">
        <v>1264</v>
      </c>
      <c r="F141" s="221" t="s">
        <v>1265</v>
      </c>
      <c r="G141" s="222" t="s">
        <v>146</v>
      </c>
      <c r="H141" s="223">
        <v>2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0.17999999999999999</v>
      </c>
      <c r="R141" s="229">
        <f>Q141*H141</f>
        <v>0.35999999999999999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147</v>
      </c>
      <c r="AT141" s="231" t="s">
        <v>143</v>
      </c>
      <c r="AU141" s="231" t="s">
        <v>84</v>
      </c>
      <c r="AY141" s="17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147</v>
      </c>
      <c r="BM141" s="231" t="s">
        <v>1266</v>
      </c>
    </row>
    <row r="142" s="2" customFormat="1" ht="14.4" customHeight="1">
      <c r="A142" s="38"/>
      <c r="B142" s="39"/>
      <c r="C142" s="219" t="s">
        <v>235</v>
      </c>
      <c r="D142" s="219" t="s">
        <v>143</v>
      </c>
      <c r="E142" s="220" t="s">
        <v>1267</v>
      </c>
      <c r="F142" s="221" t="s">
        <v>1268</v>
      </c>
      <c r="G142" s="222" t="s">
        <v>146</v>
      </c>
      <c r="H142" s="223">
        <v>6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0.31900000000000001</v>
      </c>
      <c r="R142" s="229">
        <f>Q142*H142</f>
        <v>1.9140000000000002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147</v>
      </c>
      <c r="AT142" s="231" t="s">
        <v>143</v>
      </c>
      <c r="AU142" s="231" t="s">
        <v>84</v>
      </c>
      <c r="AY142" s="17" t="s">
        <v>140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147</v>
      </c>
      <c r="BM142" s="231" t="s">
        <v>1269</v>
      </c>
    </row>
    <row r="143" s="12" customFormat="1" ht="25.92" customHeight="1">
      <c r="A143" s="12"/>
      <c r="B143" s="203"/>
      <c r="C143" s="204"/>
      <c r="D143" s="205" t="s">
        <v>75</v>
      </c>
      <c r="E143" s="206" t="s">
        <v>147</v>
      </c>
      <c r="F143" s="206" t="s">
        <v>1270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SUM(P144:P155)</f>
        <v>0</v>
      </c>
      <c r="Q143" s="211"/>
      <c r="R143" s="212">
        <f>SUM(R144:R155)</f>
        <v>695.91999999999985</v>
      </c>
      <c r="S143" s="211"/>
      <c r="T143" s="213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84</v>
      </c>
      <c r="AT143" s="215" t="s">
        <v>75</v>
      </c>
      <c r="AU143" s="215" t="s">
        <v>76</v>
      </c>
      <c r="AY143" s="214" t="s">
        <v>140</v>
      </c>
      <c r="BK143" s="216">
        <f>SUM(BK144:BK155)</f>
        <v>0</v>
      </c>
    </row>
    <row r="144" s="2" customFormat="1" ht="22.2" customHeight="1">
      <c r="A144" s="38"/>
      <c r="B144" s="39"/>
      <c r="C144" s="219" t="s">
        <v>240</v>
      </c>
      <c r="D144" s="219" t="s">
        <v>143</v>
      </c>
      <c r="E144" s="220" t="s">
        <v>1271</v>
      </c>
      <c r="F144" s="221" t="s">
        <v>1272</v>
      </c>
      <c r="G144" s="222" t="s">
        <v>146</v>
      </c>
      <c r="H144" s="223">
        <v>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6.2800000000000002</v>
      </c>
      <c r="R144" s="229">
        <f>Q144*H144</f>
        <v>12.560000000000001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147</v>
      </c>
      <c r="AT144" s="231" t="s">
        <v>143</v>
      </c>
      <c r="AU144" s="231" t="s">
        <v>84</v>
      </c>
      <c r="AY144" s="17" t="s">
        <v>140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147</v>
      </c>
      <c r="BM144" s="231" t="s">
        <v>1273</v>
      </c>
    </row>
    <row r="145" s="2" customFormat="1" ht="22.2" customHeight="1">
      <c r="A145" s="38"/>
      <c r="B145" s="39"/>
      <c r="C145" s="219" t="s">
        <v>245</v>
      </c>
      <c r="D145" s="219" t="s">
        <v>143</v>
      </c>
      <c r="E145" s="220" t="s">
        <v>1274</v>
      </c>
      <c r="F145" s="221" t="s">
        <v>1275</v>
      </c>
      <c r="G145" s="222" t="s">
        <v>146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11.050000000000001</v>
      </c>
      <c r="R145" s="229">
        <f>Q145*H145</f>
        <v>11.050000000000001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147</v>
      </c>
      <c r="AT145" s="231" t="s">
        <v>143</v>
      </c>
      <c r="AU145" s="231" t="s">
        <v>84</v>
      </c>
      <c r="AY145" s="17" t="s">
        <v>140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147</v>
      </c>
      <c r="BM145" s="231" t="s">
        <v>1276</v>
      </c>
    </row>
    <row r="146" s="2" customFormat="1" ht="22.2" customHeight="1">
      <c r="A146" s="38"/>
      <c r="B146" s="39"/>
      <c r="C146" s="219" t="s">
        <v>249</v>
      </c>
      <c r="D146" s="219" t="s">
        <v>143</v>
      </c>
      <c r="E146" s="220" t="s">
        <v>1277</v>
      </c>
      <c r="F146" s="221" t="s">
        <v>1278</v>
      </c>
      <c r="G146" s="222" t="s">
        <v>146</v>
      </c>
      <c r="H146" s="223">
        <v>2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19.890000000000001</v>
      </c>
      <c r="R146" s="229">
        <f>Q146*H146</f>
        <v>39.780000000000001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147</v>
      </c>
      <c r="AT146" s="231" t="s">
        <v>143</v>
      </c>
      <c r="AU146" s="231" t="s">
        <v>84</v>
      </c>
      <c r="AY146" s="17" t="s">
        <v>140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147</v>
      </c>
      <c r="BM146" s="231" t="s">
        <v>1279</v>
      </c>
    </row>
    <row r="147" s="2" customFormat="1" ht="22.2" customHeight="1">
      <c r="A147" s="38"/>
      <c r="B147" s="39"/>
      <c r="C147" s="219" t="s">
        <v>7</v>
      </c>
      <c r="D147" s="219" t="s">
        <v>143</v>
      </c>
      <c r="E147" s="220" t="s">
        <v>1280</v>
      </c>
      <c r="F147" s="221" t="s">
        <v>1281</v>
      </c>
      <c r="G147" s="222" t="s">
        <v>146</v>
      </c>
      <c r="H147" s="223">
        <v>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16.079999999999998</v>
      </c>
      <c r="R147" s="229">
        <f>Q147*H147</f>
        <v>16.079999999999998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147</v>
      </c>
      <c r="AT147" s="231" t="s">
        <v>143</v>
      </c>
      <c r="AU147" s="231" t="s">
        <v>84</v>
      </c>
      <c r="AY147" s="17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147</v>
      </c>
      <c r="BM147" s="231" t="s">
        <v>1282</v>
      </c>
    </row>
    <row r="148" s="2" customFormat="1" ht="22.2" customHeight="1">
      <c r="A148" s="38"/>
      <c r="B148" s="39"/>
      <c r="C148" s="219" t="s">
        <v>262</v>
      </c>
      <c r="D148" s="219" t="s">
        <v>143</v>
      </c>
      <c r="E148" s="220" t="s">
        <v>1283</v>
      </c>
      <c r="F148" s="221" t="s">
        <v>1284</v>
      </c>
      <c r="G148" s="222" t="s">
        <v>146</v>
      </c>
      <c r="H148" s="223">
        <v>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17.989999999999998</v>
      </c>
      <c r="R148" s="229">
        <f>Q148*H148</f>
        <v>17.989999999999998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147</v>
      </c>
      <c r="AT148" s="231" t="s">
        <v>143</v>
      </c>
      <c r="AU148" s="231" t="s">
        <v>84</v>
      </c>
      <c r="AY148" s="17" t="s">
        <v>140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147</v>
      </c>
      <c r="BM148" s="231" t="s">
        <v>1285</v>
      </c>
    </row>
    <row r="149" s="2" customFormat="1" ht="22.2" customHeight="1">
      <c r="A149" s="38"/>
      <c r="B149" s="39"/>
      <c r="C149" s="219" t="s">
        <v>268</v>
      </c>
      <c r="D149" s="219" t="s">
        <v>143</v>
      </c>
      <c r="E149" s="220" t="s">
        <v>1286</v>
      </c>
      <c r="F149" s="221" t="s">
        <v>1287</v>
      </c>
      <c r="G149" s="222" t="s">
        <v>146</v>
      </c>
      <c r="H149" s="223">
        <v>3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20.559999999999999</v>
      </c>
      <c r="R149" s="229">
        <f>Q149*H149</f>
        <v>61.679999999999993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147</v>
      </c>
      <c r="AT149" s="231" t="s">
        <v>143</v>
      </c>
      <c r="AU149" s="231" t="s">
        <v>84</v>
      </c>
      <c r="AY149" s="17" t="s">
        <v>140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147</v>
      </c>
      <c r="BM149" s="231" t="s">
        <v>1288</v>
      </c>
    </row>
    <row r="150" s="2" customFormat="1" ht="22.2" customHeight="1">
      <c r="A150" s="38"/>
      <c r="B150" s="39"/>
      <c r="C150" s="219" t="s">
        <v>274</v>
      </c>
      <c r="D150" s="219" t="s">
        <v>143</v>
      </c>
      <c r="E150" s="220" t="s">
        <v>1289</v>
      </c>
      <c r="F150" s="221" t="s">
        <v>1290</v>
      </c>
      <c r="G150" s="222" t="s">
        <v>146</v>
      </c>
      <c r="H150" s="223">
        <v>3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23.129999999999999</v>
      </c>
      <c r="R150" s="229">
        <f>Q150*H150</f>
        <v>69.390000000000001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147</v>
      </c>
      <c r="AT150" s="231" t="s">
        <v>143</v>
      </c>
      <c r="AU150" s="231" t="s">
        <v>84</v>
      </c>
      <c r="AY150" s="17" t="s">
        <v>140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147</v>
      </c>
      <c r="BM150" s="231" t="s">
        <v>1291</v>
      </c>
    </row>
    <row r="151" s="2" customFormat="1" ht="22.2" customHeight="1">
      <c r="A151" s="38"/>
      <c r="B151" s="39"/>
      <c r="C151" s="219" t="s">
        <v>280</v>
      </c>
      <c r="D151" s="219" t="s">
        <v>143</v>
      </c>
      <c r="E151" s="220" t="s">
        <v>1292</v>
      </c>
      <c r="F151" s="221" t="s">
        <v>1293</v>
      </c>
      <c r="G151" s="222" t="s">
        <v>146</v>
      </c>
      <c r="H151" s="223">
        <v>12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25.699999999999999</v>
      </c>
      <c r="R151" s="229">
        <f>Q151*H151</f>
        <v>308.39999999999998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147</v>
      </c>
      <c r="AT151" s="231" t="s">
        <v>143</v>
      </c>
      <c r="AU151" s="231" t="s">
        <v>84</v>
      </c>
      <c r="AY151" s="17" t="s">
        <v>140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147</v>
      </c>
      <c r="BM151" s="231" t="s">
        <v>1294</v>
      </c>
    </row>
    <row r="152" s="2" customFormat="1" ht="22.2" customHeight="1">
      <c r="A152" s="38"/>
      <c r="B152" s="39"/>
      <c r="C152" s="219" t="s">
        <v>285</v>
      </c>
      <c r="D152" s="219" t="s">
        <v>143</v>
      </c>
      <c r="E152" s="220" t="s">
        <v>1295</v>
      </c>
      <c r="F152" s="221" t="s">
        <v>1296</v>
      </c>
      <c r="G152" s="222" t="s">
        <v>146</v>
      </c>
      <c r="H152" s="223">
        <v>1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30.84</v>
      </c>
      <c r="R152" s="229">
        <f>Q152*H152</f>
        <v>30.84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147</v>
      </c>
      <c r="AT152" s="231" t="s">
        <v>143</v>
      </c>
      <c r="AU152" s="231" t="s">
        <v>84</v>
      </c>
      <c r="AY152" s="17" t="s">
        <v>140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147</v>
      </c>
      <c r="BM152" s="231" t="s">
        <v>1297</v>
      </c>
    </row>
    <row r="153" s="2" customFormat="1" ht="22.2" customHeight="1">
      <c r="A153" s="38"/>
      <c r="B153" s="39"/>
      <c r="C153" s="219" t="s">
        <v>290</v>
      </c>
      <c r="D153" s="219" t="s">
        <v>143</v>
      </c>
      <c r="E153" s="220" t="s">
        <v>1298</v>
      </c>
      <c r="F153" s="221" t="s">
        <v>1299</v>
      </c>
      <c r="G153" s="222" t="s">
        <v>146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35.979999999999997</v>
      </c>
      <c r="R153" s="229">
        <f>Q153*H153</f>
        <v>35.979999999999997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147</v>
      </c>
      <c r="AT153" s="231" t="s">
        <v>143</v>
      </c>
      <c r="AU153" s="231" t="s">
        <v>84</v>
      </c>
      <c r="AY153" s="17" t="s">
        <v>140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147</v>
      </c>
      <c r="BM153" s="231" t="s">
        <v>1300</v>
      </c>
    </row>
    <row r="154" s="2" customFormat="1" ht="22.2" customHeight="1">
      <c r="A154" s="38"/>
      <c r="B154" s="39"/>
      <c r="C154" s="219" t="s">
        <v>295</v>
      </c>
      <c r="D154" s="219" t="s">
        <v>143</v>
      </c>
      <c r="E154" s="220" t="s">
        <v>1301</v>
      </c>
      <c r="F154" s="221" t="s">
        <v>1302</v>
      </c>
      <c r="G154" s="222" t="s">
        <v>146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42.539999999999999</v>
      </c>
      <c r="R154" s="229">
        <f>Q154*H154</f>
        <v>42.539999999999999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147</v>
      </c>
      <c r="AT154" s="231" t="s">
        <v>143</v>
      </c>
      <c r="AU154" s="231" t="s">
        <v>84</v>
      </c>
      <c r="AY154" s="17" t="s">
        <v>140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147</v>
      </c>
      <c r="BM154" s="231" t="s">
        <v>1303</v>
      </c>
    </row>
    <row r="155" s="2" customFormat="1" ht="22.2" customHeight="1">
      <c r="A155" s="38"/>
      <c r="B155" s="39"/>
      <c r="C155" s="219" t="s">
        <v>300</v>
      </c>
      <c r="D155" s="219" t="s">
        <v>143</v>
      </c>
      <c r="E155" s="220" t="s">
        <v>1304</v>
      </c>
      <c r="F155" s="221" t="s">
        <v>1305</v>
      </c>
      <c r="G155" s="222" t="s">
        <v>146</v>
      </c>
      <c r="H155" s="223">
        <v>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49.630000000000003</v>
      </c>
      <c r="R155" s="229">
        <f>Q155*H155</f>
        <v>49.630000000000003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147</v>
      </c>
      <c r="AT155" s="231" t="s">
        <v>143</v>
      </c>
      <c r="AU155" s="231" t="s">
        <v>84</v>
      </c>
      <c r="AY155" s="17" t="s">
        <v>140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147</v>
      </c>
      <c r="BM155" s="231" t="s">
        <v>1306</v>
      </c>
    </row>
    <row r="156" s="12" customFormat="1" ht="25.92" customHeight="1">
      <c r="A156" s="12"/>
      <c r="B156" s="203"/>
      <c r="C156" s="204"/>
      <c r="D156" s="205" t="s">
        <v>75</v>
      </c>
      <c r="E156" s="206" t="s">
        <v>165</v>
      </c>
      <c r="F156" s="206" t="s">
        <v>1307</v>
      </c>
      <c r="G156" s="204"/>
      <c r="H156" s="204"/>
      <c r="I156" s="207"/>
      <c r="J156" s="208">
        <f>BK156</f>
        <v>0</v>
      </c>
      <c r="K156" s="204"/>
      <c r="L156" s="209"/>
      <c r="M156" s="210"/>
      <c r="N156" s="211"/>
      <c r="O156" s="211"/>
      <c r="P156" s="212">
        <f>SUM(P157:P161)</f>
        <v>0</v>
      </c>
      <c r="Q156" s="211"/>
      <c r="R156" s="212">
        <f>SUM(R157:R161)</f>
        <v>6.5500000000000007</v>
      </c>
      <c r="S156" s="211"/>
      <c r="T156" s="21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84</v>
      </c>
      <c r="AT156" s="215" t="s">
        <v>75</v>
      </c>
      <c r="AU156" s="215" t="s">
        <v>76</v>
      </c>
      <c r="AY156" s="214" t="s">
        <v>140</v>
      </c>
      <c r="BK156" s="216">
        <f>SUM(BK157:BK161)</f>
        <v>0</v>
      </c>
    </row>
    <row r="157" s="2" customFormat="1" ht="22.2" customHeight="1">
      <c r="A157" s="38"/>
      <c r="B157" s="39"/>
      <c r="C157" s="219" t="s">
        <v>305</v>
      </c>
      <c r="D157" s="219" t="s">
        <v>143</v>
      </c>
      <c r="E157" s="220" t="s">
        <v>1308</v>
      </c>
      <c r="F157" s="221" t="s">
        <v>1309</v>
      </c>
      <c r="G157" s="222" t="s">
        <v>173</v>
      </c>
      <c r="H157" s="223">
        <v>19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0.10000000000000001</v>
      </c>
      <c r="R157" s="229">
        <f>Q157*H157</f>
        <v>1.9000000000000001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147</v>
      </c>
      <c r="AT157" s="231" t="s">
        <v>143</v>
      </c>
      <c r="AU157" s="231" t="s">
        <v>84</v>
      </c>
      <c r="AY157" s="17" t="s">
        <v>140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147</v>
      </c>
      <c r="BM157" s="231" t="s">
        <v>1310</v>
      </c>
    </row>
    <row r="158" s="2" customFormat="1" ht="22.2" customHeight="1">
      <c r="A158" s="38"/>
      <c r="B158" s="39"/>
      <c r="C158" s="219" t="s">
        <v>310</v>
      </c>
      <c r="D158" s="219" t="s">
        <v>143</v>
      </c>
      <c r="E158" s="220" t="s">
        <v>1311</v>
      </c>
      <c r="F158" s="221" t="s">
        <v>1312</v>
      </c>
      <c r="G158" s="222" t="s">
        <v>173</v>
      </c>
      <c r="H158" s="223">
        <v>11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0.10000000000000001</v>
      </c>
      <c r="R158" s="229">
        <f>Q158*H158</f>
        <v>1.1000000000000001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147</v>
      </c>
      <c r="AT158" s="231" t="s">
        <v>143</v>
      </c>
      <c r="AU158" s="231" t="s">
        <v>84</v>
      </c>
      <c r="AY158" s="17" t="s">
        <v>140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147</v>
      </c>
      <c r="BM158" s="231" t="s">
        <v>1313</v>
      </c>
    </row>
    <row r="159" s="2" customFormat="1" ht="22.2" customHeight="1">
      <c r="A159" s="38"/>
      <c r="B159" s="39"/>
      <c r="C159" s="219" t="s">
        <v>315</v>
      </c>
      <c r="D159" s="219" t="s">
        <v>143</v>
      </c>
      <c r="E159" s="220" t="s">
        <v>1314</v>
      </c>
      <c r="F159" s="221" t="s">
        <v>1315</v>
      </c>
      <c r="G159" s="222" t="s">
        <v>173</v>
      </c>
      <c r="H159" s="223">
        <v>34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0.10000000000000001</v>
      </c>
      <c r="R159" s="229">
        <f>Q159*H159</f>
        <v>3.4000000000000004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147</v>
      </c>
      <c r="AT159" s="231" t="s">
        <v>143</v>
      </c>
      <c r="AU159" s="231" t="s">
        <v>84</v>
      </c>
      <c r="AY159" s="17" t="s">
        <v>140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147</v>
      </c>
      <c r="BM159" s="231" t="s">
        <v>1316</v>
      </c>
    </row>
    <row r="160" s="2" customFormat="1" ht="22.2" customHeight="1">
      <c r="A160" s="38"/>
      <c r="B160" s="39"/>
      <c r="C160" s="219" t="s">
        <v>329</v>
      </c>
      <c r="D160" s="219" t="s">
        <v>143</v>
      </c>
      <c r="E160" s="220" t="s">
        <v>1317</v>
      </c>
      <c r="F160" s="221" t="s">
        <v>1318</v>
      </c>
      <c r="G160" s="222" t="s">
        <v>173</v>
      </c>
      <c r="H160" s="223">
        <v>1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0.14999999999999999</v>
      </c>
      <c r="R160" s="229">
        <f>Q160*H160</f>
        <v>0.14999999999999999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147</v>
      </c>
      <c r="AT160" s="231" t="s">
        <v>143</v>
      </c>
      <c r="AU160" s="231" t="s">
        <v>84</v>
      </c>
      <c r="AY160" s="17" t="s">
        <v>140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147</v>
      </c>
      <c r="BM160" s="231" t="s">
        <v>1319</v>
      </c>
    </row>
    <row r="161" s="2" customFormat="1" ht="14.4" customHeight="1">
      <c r="A161" s="38"/>
      <c r="B161" s="39"/>
      <c r="C161" s="219" t="s">
        <v>334</v>
      </c>
      <c r="D161" s="219" t="s">
        <v>143</v>
      </c>
      <c r="E161" s="220" t="s">
        <v>1320</v>
      </c>
      <c r="F161" s="221" t="s">
        <v>1321</v>
      </c>
      <c r="G161" s="222" t="s">
        <v>786</v>
      </c>
      <c r="H161" s="223">
        <v>325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147</v>
      </c>
      <c r="AT161" s="231" t="s">
        <v>143</v>
      </c>
      <c r="AU161" s="231" t="s">
        <v>84</v>
      </c>
      <c r="AY161" s="17" t="s">
        <v>140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147</v>
      </c>
      <c r="BM161" s="231" t="s">
        <v>1322</v>
      </c>
    </row>
    <row r="162" s="12" customFormat="1" ht="25.92" customHeight="1">
      <c r="A162" s="12"/>
      <c r="B162" s="203"/>
      <c r="C162" s="204"/>
      <c r="D162" s="205" t="s">
        <v>75</v>
      </c>
      <c r="E162" s="206" t="s">
        <v>170</v>
      </c>
      <c r="F162" s="206" t="s">
        <v>1323</v>
      </c>
      <c r="G162" s="204"/>
      <c r="H162" s="204"/>
      <c r="I162" s="207"/>
      <c r="J162" s="208">
        <f>BK162</f>
        <v>0</v>
      </c>
      <c r="K162" s="204"/>
      <c r="L162" s="209"/>
      <c r="M162" s="210"/>
      <c r="N162" s="211"/>
      <c r="O162" s="211"/>
      <c r="P162" s="212">
        <f>SUM(P163:P164)</f>
        <v>0</v>
      </c>
      <c r="Q162" s="211"/>
      <c r="R162" s="212">
        <f>SUM(R163:R164)</f>
        <v>33</v>
      </c>
      <c r="S162" s="211"/>
      <c r="T162" s="21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76</v>
      </c>
      <c r="AY162" s="214" t="s">
        <v>140</v>
      </c>
      <c r="BK162" s="216">
        <f>SUM(BK163:BK164)</f>
        <v>0</v>
      </c>
    </row>
    <row r="163" s="2" customFormat="1" ht="14.4" customHeight="1">
      <c r="A163" s="38"/>
      <c r="B163" s="39"/>
      <c r="C163" s="219" t="s">
        <v>338</v>
      </c>
      <c r="D163" s="219" t="s">
        <v>143</v>
      </c>
      <c r="E163" s="220" t="s">
        <v>1324</v>
      </c>
      <c r="F163" s="221" t="s">
        <v>1325</v>
      </c>
      <c r="G163" s="222" t="s">
        <v>1326</v>
      </c>
      <c r="H163" s="223">
        <v>30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1</v>
      </c>
      <c r="R163" s="229">
        <f>Q163*H163</f>
        <v>30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147</v>
      </c>
      <c r="AT163" s="231" t="s">
        <v>143</v>
      </c>
      <c r="AU163" s="231" t="s">
        <v>84</v>
      </c>
      <c r="AY163" s="17" t="s">
        <v>140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147</v>
      </c>
      <c r="BM163" s="231" t="s">
        <v>1327</v>
      </c>
    </row>
    <row r="164" s="2" customFormat="1" ht="14.4" customHeight="1">
      <c r="A164" s="38"/>
      <c r="B164" s="39"/>
      <c r="C164" s="219" t="s">
        <v>343</v>
      </c>
      <c r="D164" s="219" t="s">
        <v>143</v>
      </c>
      <c r="E164" s="220" t="s">
        <v>1328</v>
      </c>
      <c r="F164" s="221" t="s">
        <v>1329</v>
      </c>
      <c r="G164" s="222" t="s">
        <v>1326</v>
      </c>
      <c r="H164" s="223">
        <v>30</v>
      </c>
      <c r="I164" s="224"/>
      <c r="J164" s="225">
        <f>ROUND(I164*H164,2)</f>
        <v>0</v>
      </c>
      <c r="K164" s="226"/>
      <c r="L164" s="44"/>
      <c r="M164" s="281" t="s">
        <v>1</v>
      </c>
      <c r="N164" s="282" t="s">
        <v>41</v>
      </c>
      <c r="O164" s="283"/>
      <c r="P164" s="284">
        <f>O164*H164</f>
        <v>0</v>
      </c>
      <c r="Q164" s="284">
        <v>0.10000000000000001</v>
      </c>
      <c r="R164" s="284">
        <f>Q164*H164</f>
        <v>3</v>
      </c>
      <c r="S164" s="284">
        <v>0</v>
      </c>
      <c r="T164" s="28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147</v>
      </c>
      <c r="AT164" s="231" t="s">
        <v>143</v>
      </c>
      <c r="AU164" s="231" t="s">
        <v>84</v>
      </c>
      <c r="AY164" s="17" t="s">
        <v>140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147</v>
      </c>
      <c r="BM164" s="231" t="s">
        <v>1330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67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sYZLy5+pLgnMqKoMcvJe/1H4YwxwbePf7dORMLjprgffFKlHVN9aOW00Uly69syLGLEWwm3/vMfTVbO6xCTVnQ==" hashValue="B3VQUi8nwwldDi8gubFaNRf+342tGwRroutLB49qMHSDPeHMyrQ1Z+PjA9iJS9s+D+ETKLxo0sjcToVpjgQFBA==" algorithmName="SHA-512" password="CC35"/>
  <autoFilter ref="C121:K1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Modernizace objektu MŠ Školní ul. Chodov -Hospodářská budova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1331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ROUND((SUM(BE120:BE235)),  2)</f>
        <v>0</v>
      </c>
      <c r="G33" s="38"/>
      <c r="H33" s="38"/>
      <c r="I33" s="155">
        <v>0.20999999999999999</v>
      </c>
      <c r="J33" s="154">
        <f>ROUND(((SUM(BE120:BE235))*I33),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ROUND((SUM(BF120:BF235)),  2)</f>
        <v>0</v>
      </c>
      <c r="G34" s="38"/>
      <c r="H34" s="38"/>
      <c r="I34" s="155">
        <v>0.12</v>
      </c>
      <c r="J34" s="154">
        <f>ROUND(((SUM(BF120:BF235))*I34),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ROUND((SUM(BG120:BG235)),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ROUND((SUM(BH120:BH235)),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ROUND((SUM(BI120:BI235)),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Modernizace objektu MŠ Školní ul. Chodov -Hospodářská budova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04 - Silnoproud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MŠ Chodov -příspěvková organizace</v>
      </c>
      <c r="G91" s="40"/>
      <c r="H91" s="40"/>
      <c r="I91" s="32" t="s">
        <v>30</v>
      </c>
      <c r="J91" s="36" t="str">
        <f>E21</f>
        <v>Anna Dindáková, Staré Sedlo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1332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1333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1334</v>
      </c>
      <c r="E99" s="188"/>
      <c r="F99" s="188"/>
      <c r="G99" s="188"/>
      <c r="H99" s="188"/>
      <c r="I99" s="188"/>
      <c r="J99" s="189">
        <f>J225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1335</v>
      </c>
      <c r="E100" s="182"/>
      <c r="F100" s="182"/>
      <c r="G100" s="182"/>
      <c r="H100" s="182"/>
      <c r="I100" s="182"/>
      <c r="J100" s="183">
        <f>J232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4.4" customHeight="1">
      <c r="A110" s="38"/>
      <c r="B110" s="39"/>
      <c r="C110" s="40"/>
      <c r="D110" s="40"/>
      <c r="E110" s="174" t="str">
        <f>E7</f>
        <v>Modernizace objektu MŠ Školní ul. Chodov -Hospodářská budova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6" customHeight="1">
      <c r="A112" s="38"/>
      <c r="B112" s="39"/>
      <c r="C112" s="40"/>
      <c r="D112" s="40"/>
      <c r="E112" s="76" t="str">
        <f>E9</f>
        <v>04 - Silnoproud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6. 9. 2024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4" customHeight="1">
      <c r="A116" s="38"/>
      <c r="B116" s="39"/>
      <c r="C116" s="32" t="s">
        <v>24</v>
      </c>
      <c r="D116" s="40"/>
      <c r="E116" s="40"/>
      <c r="F116" s="27" t="str">
        <f>E15</f>
        <v>MŠ Chodov -příspěvková organizace</v>
      </c>
      <c r="G116" s="40"/>
      <c r="H116" s="40"/>
      <c r="I116" s="32" t="s">
        <v>30</v>
      </c>
      <c r="J116" s="36" t="str">
        <f>E21</f>
        <v>Anna Dindáková, Staré Sedlo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6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Šimková Dita, K.Vary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126</v>
      </c>
      <c r="D119" s="194" t="s">
        <v>61</v>
      </c>
      <c r="E119" s="194" t="s">
        <v>57</v>
      </c>
      <c r="F119" s="194" t="s">
        <v>58</v>
      </c>
      <c r="G119" s="194" t="s">
        <v>127</v>
      </c>
      <c r="H119" s="194" t="s">
        <v>128</v>
      </c>
      <c r="I119" s="194" t="s">
        <v>129</v>
      </c>
      <c r="J119" s="195" t="s">
        <v>107</v>
      </c>
      <c r="K119" s="196" t="s">
        <v>130</v>
      </c>
      <c r="L119" s="197"/>
      <c r="M119" s="100" t="s">
        <v>1</v>
      </c>
      <c r="N119" s="101" t="s">
        <v>40</v>
      </c>
      <c r="O119" s="101" t="s">
        <v>131</v>
      </c>
      <c r="P119" s="101" t="s">
        <v>132</v>
      </c>
      <c r="Q119" s="101" t="s">
        <v>133</v>
      </c>
      <c r="R119" s="101" t="s">
        <v>134</v>
      </c>
      <c r="S119" s="101" t="s">
        <v>135</v>
      </c>
      <c r="T119" s="102" t="s">
        <v>136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137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P121+P232</f>
        <v>0</v>
      </c>
      <c r="Q120" s="104"/>
      <c r="R120" s="200">
        <f>R121+R232</f>
        <v>0</v>
      </c>
      <c r="S120" s="104"/>
      <c r="T120" s="201">
        <f>T121+T232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109</v>
      </c>
      <c r="BK120" s="202">
        <f>BK121+BK232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362</v>
      </c>
      <c r="F121" s="206" t="s">
        <v>1336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P122+P225</f>
        <v>0</v>
      </c>
      <c r="Q121" s="211"/>
      <c r="R121" s="212">
        <f>R122+R225</f>
        <v>0</v>
      </c>
      <c r="S121" s="211"/>
      <c r="T121" s="213">
        <f>T122+T225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141</v>
      </c>
      <c r="AT121" s="215" t="s">
        <v>75</v>
      </c>
      <c r="AU121" s="215" t="s">
        <v>76</v>
      </c>
      <c r="AY121" s="214" t="s">
        <v>140</v>
      </c>
      <c r="BK121" s="216">
        <f>BK122+BK225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1337</v>
      </c>
      <c r="F122" s="217" t="s">
        <v>1338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SUM(P123:P224)</f>
        <v>0</v>
      </c>
      <c r="Q122" s="211"/>
      <c r="R122" s="212">
        <f>SUM(R123:R224)</f>
        <v>0</v>
      </c>
      <c r="S122" s="211"/>
      <c r="T122" s="213">
        <f>SUM(T123:T224)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141</v>
      </c>
      <c r="AT122" s="215" t="s">
        <v>75</v>
      </c>
      <c r="AU122" s="215" t="s">
        <v>84</v>
      </c>
      <c r="AY122" s="214" t="s">
        <v>140</v>
      </c>
      <c r="BK122" s="216">
        <f>SUM(BK123:BK224)</f>
        <v>0</v>
      </c>
    </row>
    <row r="123" s="2" customFormat="1" ht="14.4" customHeight="1">
      <c r="A123" s="38"/>
      <c r="B123" s="39"/>
      <c r="C123" s="219" t="s">
        <v>84</v>
      </c>
      <c r="D123" s="219" t="s">
        <v>143</v>
      </c>
      <c r="E123" s="220" t="s">
        <v>1339</v>
      </c>
      <c r="F123" s="221" t="s">
        <v>1340</v>
      </c>
      <c r="G123" s="222" t="s">
        <v>146</v>
      </c>
      <c r="H123" s="223">
        <v>35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147</v>
      </c>
      <c r="AT123" s="231" t="s">
        <v>143</v>
      </c>
      <c r="AU123" s="231" t="s">
        <v>86</v>
      </c>
      <c r="AY123" s="17" t="s">
        <v>140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147</v>
      </c>
      <c r="BM123" s="231" t="s">
        <v>1341</v>
      </c>
    </row>
    <row r="124" s="2" customFormat="1" ht="14.4" customHeight="1">
      <c r="A124" s="38"/>
      <c r="B124" s="39"/>
      <c r="C124" s="219" t="s">
        <v>86</v>
      </c>
      <c r="D124" s="219" t="s">
        <v>143</v>
      </c>
      <c r="E124" s="220" t="s">
        <v>1342</v>
      </c>
      <c r="F124" s="221" t="s">
        <v>1343</v>
      </c>
      <c r="G124" s="222" t="s">
        <v>146</v>
      </c>
      <c r="H124" s="223">
        <v>13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147</v>
      </c>
      <c r="AT124" s="231" t="s">
        <v>143</v>
      </c>
      <c r="AU124" s="231" t="s">
        <v>86</v>
      </c>
      <c r="AY124" s="17" t="s">
        <v>140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147</v>
      </c>
      <c r="BM124" s="231" t="s">
        <v>1344</v>
      </c>
    </row>
    <row r="125" s="2" customFormat="1" ht="14.4" customHeight="1">
      <c r="A125" s="38"/>
      <c r="B125" s="39"/>
      <c r="C125" s="219" t="s">
        <v>141</v>
      </c>
      <c r="D125" s="219" t="s">
        <v>143</v>
      </c>
      <c r="E125" s="220" t="s">
        <v>1345</v>
      </c>
      <c r="F125" s="221" t="s">
        <v>1346</v>
      </c>
      <c r="G125" s="222" t="s">
        <v>146</v>
      </c>
      <c r="H125" s="223">
        <v>32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147</v>
      </c>
      <c r="AT125" s="231" t="s">
        <v>143</v>
      </c>
      <c r="AU125" s="231" t="s">
        <v>86</v>
      </c>
      <c r="AY125" s="17" t="s">
        <v>140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147</v>
      </c>
      <c r="BM125" s="231" t="s">
        <v>1347</v>
      </c>
    </row>
    <row r="126" s="2" customFormat="1" ht="14.4" customHeight="1">
      <c r="A126" s="38"/>
      <c r="B126" s="39"/>
      <c r="C126" s="219" t="s">
        <v>147</v>
      </c>
      <c r="D126" s="219" t="s">
        <v>143</v>
      </c>
      <c r="E126" s="220" t="s">
        <v>1348</v>
      </c>
      <c r="F126" s="221" t="s">
        <v>1349</v>
      </c>
      <c r="G126" s="222" t="s">
        <v>146</v>
      </c>
      <c r="H126" s="223">
        <v>6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147</v>
      </c>
      <c r="AT126" s="231" t="s">
        <v>143</v>
      </c>
      <c r="AU126" s="231" t="s">
        <v>86</v>
      </c>
      <c r="AY126" s="17" t="s">
        <v>140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147</v>
      </c>
      <c r="BM126" s="231" t="s">
        <v>1350</v>
      </c>
    </row>
    <row r="127" s="2" customFormat="1" ht="14.4" customHeight="1">
      <c r="A127" s="38"/>
      <c r="B127" s="39"/>
      <c r="C127" s="219" t="s">
        <v>165</v>
      </c>
      <c r="D127" s="219" t="s">
        <v>143</v>
      </c>
      <c r="E127" s="220" t="s">
        <v>1351</v>
      </c>
      <c r="F127" s="221" t="s">
        <v>1352</v>
      </c>
      <c r="G127" s="222" t="s">
        <v>146</v>
      </c>
      <c r="H127" s="223">
        <v>6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147</v>
      </c>
      <c r="AT127" s="231" t="s">
        <v>143</v>
      </c>
      <c r="AU127" s="231" t="s">
        <v>86</v>
      </c>
      <c r="AY127" s="17" t="s">
        <v>140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147</v>
      </c>
      <c r="BM127" s="231" t="s">
        <v>1353</v>
      </c>
    </row>
    <row r="128" s="2" customFormat="1" ht="14.4" customHeight="1">
      <c r="A128" s="38"/>
      <c r="B128" s="39"/>
      <c r="C128" s="219" t="s">
        <v>170</v>
      </c>
      <c r="D128" s="219" t="s">
        <v>143</v>
      </c>
      <c r="E128" s="220" t="s">
        <v>1354</v>
      </c>
      <c r="F128" s="221" t="s">
        <v>1355</v>
      </c>
      <c r="G128" s="222" t="s">
        <v>146</v>
      </c>
      <c r="H128" s="223">
        <v>3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147</v>
      </c>
      <c r="AT128" s="231" t="s">
        <v>143</v>
      </c>
      <c r="AU128" s="231" t="s">
        <v>86</v>
      </c>
      <c r="AY128" s="17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147</v>
      </c>
      <c r="BM128" s="231" t="s">
        <v>1356</v>
      </c>
    </row>
    <row r="129" s="2" customFormat="1" ht="14.4" customHeight="1">
      <c r="A129" s="38"/>
      <c r="B129" s="39"/>
      <c r="C129" s="219" t="s">
        <v>176</v>
      </c>
      <c r="D129" s="219" t="s">
        <v>143</v>
      </c>
      <c r="E129" s="220" t="s">
        <v>1357</v>
      </c>
      <c r="F129" s="221" t="s">
        <v>1358</v>
      </c>
      <c r="G129" s="222" t="s">
        <v>146</v>
      </c>
      <c r="H129" s="223">
        <v>48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147</v>
      </c>
      <c r="AT129" s="231" t="s">
        <v>143</v>
      </c>
      <c r="AU129" s="231" t="s">
        <v>86</v>
      </c>
      <c r="AY129" s="17" t="s">
        <v>140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147</v>
      </c>
      <c r="BM129" s="231" t="s">
        <v>1359</v>
      </c>
    </row>
    <row r="130" s="2" customFormat="1" ht="14.4" customHeight="1">
      <c r="A130" s="38"/>
      <c r="B130" s="39"/>
      <c r="C130" s="219" t="s">
        <v>182</v>
      </c>
      <c r="D130" s="219" t="s">
        <v>143</v>
      </c>
      <c r="E130" s="220" t="s">
        <v>1360</v>
      </c>
      <c r="F130" s="221" t="s">
        <v>1361</v>
      </c>
      <c r="G130" s="222" t="s">
        <v>146</v>
      </c>
      <c r="H130" s="223">
        <v>42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147</v>
      </c>
      <c r="AT130" s="231" t="s">
        <v>143</v>
      </c>
      <c r="AU130" s="231" t="s">
        <v>86</v>
      </c>
      <c r="AY130" s="17" t="s">
        <v>140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147</v>
      </c>
      <c r="BM130" s="231" t="s">
        <v>1362</v>
      </c>
    </row>
    <row r="131" s="2" customFormat="1" ht="14.4" customHeight="1">
      <c r="A131" s="38"/>
      <c r="B131" s="39"/>
      <c r="C131" s="219" t="s">
        <v>187</v>
      </c>
      <c r="D131" s="219" t="s">
        <v>143</v>
      </c>
      <c r="E131" s="220" t="s">
        <v>1363</v>
      </c>
      <c r="F131" s="221" t="s">
        <v>1364</v>
      </c>
      <c r="G131" s="222" t="s">
        <v>173</v>
      </c>
      <c r="H131" s="223">
        <v>845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147</v>
      </c>
      <c r="AT131" s="231" t="s">
        <v>143</v>
      </c>
      <c r="AU131" s="231" t="s">
        <v>86</v>
      </c>
      <c r="AY131" s="17" t="s">
        <v>140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147</v>
      </c>
      <c r="BM131" s="231" t="s">
        <v>1365</v>
      </c>
    </row>
    <row r="132" s="2" customFormat="1" ht="14.4" customHeight="1">
      <c r="A132" s="38"/>
      <c r="B132" s="39"/>
      <c r="C132" s="219" t="s">
        <v>192</v>
      </c>
      <c r="D132" s="219" t="s">
        <v>143</v>
      </c>
      <c r="E132" s="220" t="s">
        <v>1366</v>
      </c>
      <c r="F132" s="221" t="s">
        <v>1367</v>
      </c>
      <c r="G132" s="222" t="s">
        <v>146</v>
      </c>
      <c r="H132" s="223">
        <v>106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147</v>
      </c>
      <c r="AT132" s="231" t="s">
        <v>143</v>
      </c>
      <c r="AU132" s="231" t="s">
        <v>86</v>
      </c>
      <c r="AY132" s="17" t="s">
        <v>140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147</v>
      </c>
      <c r="BM132" s="231" t="s">
        <v>1368</v>
      </c>
    </row>
    <row r="133" s="2" customFormat="1" ht="14.4" customHeight="1">
      <c r="A133" s="38"/>
      <c r="B133" s="39"/>
      <c r="C133" s="266" t="s">
        <v>197</v>
      </c>
      <c r="D133" s="266" t="s">
        <v>362</v>
      </c>
      <c r="E133" s="267" t="s">
        <v>1369</v>
      </c>
      <c r="F133" s="268" t="s">
        <v>1370</v>
      </c>
      <c r="G133" s="269" t="s">
        <v>146</v>
      </c>
      <c r="H133" s="270">
        <v>106</v>
      </c>
      <c r="I133" s="271"/>
      <c r="J133" s="272">
        <f>ROUND(I133*H133,2)</f>
        <v>0</v>
      </c>
      <c r="K133" s="273"/>
      <c r="L133" s="274"/>
      <c r="M133" s="275" t="s">
        <v>1</v>
      </c>
      <c r="N133" s="276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182</v>
      </c>
      <c r="AT133" s="231" t="s">
        <v>362</v>
      </c>
      <c r="AU133" s="231" t="s">
        <v>86</v>
      </c>
      <c r="AY133" s="17" t="s">
        <v>140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147</v>
      </c>
      <c r="BM133" s="231" t="s">
        <v>1371</v>
      </c>
    </row>
    <row r="134" s="2" customFormat="1" ht="14.4" customHeight="1">
      <c r="A134" s="38"/>
      <c r="B134" s="39"/>
      <c r="C134" s="219" t="s">
        <v>8</v>
      </c>
      <c r="D134" s="219" t="s">
        <v>143</v>
      </c>
      <c r="E134" s="220" t="s">
        <v>1372</v>
      </c>
      <c r="F134" s="221" t="s">
        <v>1373</v>
      </c>
      <c r="G134" s="222" t="s">
        <v>146</v>
      </c>
      <c r="H134" s="223">
        <v>15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147</v>
      </c>
      <c r="AT134" s="231" t="s">
        <v>143</v>
      </c>
      <c r="AU134" s="231" t="s">
        <v>86</v>
      </c>
      <c r="AY134" s="17" t="s">
        <v>140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147</v>
      </c>
      <c r="BM134" s="231" t="s">
        <v>1374</v>
      </c>
    </row>
    <row r="135" s="2" customFormat="1" ht="14.4" customHeight="1">
      <c r="A135" s="38"/>
      <c r="B135" s="39"/>
      <c r="C135" s="266" t="s">
        <v>216</v>
      </c>
      <c r="D135" s="266" t="s">
        <v>362</v>
      </c>
      <c r="E135" s="267" t="s">
        <v>1375</v>
      </c>
      <c r="F135" s="268" t="s">
        <v>1376</v>
      </c>
      <c r="G135" s="269" t="s">
        <v>146</v>
      </c>
      <c r="H135" s="270">
        <v>15</v>
      </c>
      <c r="I135" s="271"/>
      <c r="J135" s="272">
        <f>ROUND(I135*H135,2)</f>
        <v>0</v>
      </c>
      <c r="K135" s="273"/>
      <c r="L135" s="274"/>
      <c r="M135" s="275" t="s">
        <v>1</v>
      </c>
      <c r="N135" s="276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182</v>
      </c>
      <c r="AT135" s="231" t="s">
        <v>362</v>
      </c>
      <c r="AU135" s="231" t="s">
        <v>86</v>
      </c>
      <c r="AY135" s="17" t="s">
        <v>140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147</v>
      </c>
      <c r="BM135" s="231" t="s">
        <v>1377</v>
      </c>
    </row>
    <row r="136" s="2" customFormat="1" ht="14.4" customHeight="1">
      <c r="A136" s="38"/>
      <c r="B136" s="39"/>
      <c r="C136" s="219" t="s">
        <v>220</v>
      </c>
      <c r="D136" s="219" t="s">
        <v>143</v>
      </c>
      <c r="E136" s="220" t="s">
        <v>1378</v>
      </c>
      <c r="F136" s="221" t="s">
        <v>1379</v>
      </c>
      <c r="G136" s="222" t="s">
        <v>146</v>
      </c>
      <c r="H136" s="223">
        <v>268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147</v>
      </c>
      <c r="AT136" s="231" t="s">
        <v>143</v>
      </c>
      <c r="AU136" s="231" t="s">
        <v>86</v>
      </c>
      <c r="AY136" s="17" t="s">
        <v>140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147</v>
      </c>
      <c r="BM136" s="231" t="s">
        <v>1380</v>
      </c>
    </row>
    <row r="137" s="2" customFormat="1" ht="14.4" customHeight="1">
      <c r="A137" s="38"/>
      <c r="B137" s="39"/>
      <c r="C137" s="266" t="s">
        <v>225</v>
      </c>
      <c r="D137" s="266" t="s">
        <v>362</v>
      </c>
      <c r="E137" s="267" t="s">
        <v>1381</v>
      </c>
      <c r="F137" s="268" t="s">
        <v>1382</v>
      </c>
      <c r="G137" s="269" t="s">
        <v>146</v>
      </c>
      <c r="H137" s="270">
        <v>268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182</v>
      </c>
      <c r="AT137" s="231" t="s">
        <v>362</v>
      </c>
      <c r="AU137" s="231" t="s">
        <v>86</v>
      </c>
      <c r="AY137" s="17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147</v>
      </c>
      <c r="BM137" s="231" t="s">
        <v>1383</v>
      </c>
    </row>
    <row r="138" s="2" customFormat="1" ht="14.4" customHeight="1">
      <c r="A138" s="38"/>
      <c r="B138" s="39"/>
      <c r="C138" s="266" t="s">
        <v>230</v>
      </c>
      <c r="D138" s="266" t="s">
        <v>362</v>
      </c>
      <c r="E138" s="267" t="s">
        <v>1384</v>
      </c>
      <c r="F138" s="268" t="s">
        <v>1385</v>
      </c>
      <c r="G138" s="269" t="s">
        <v>173</v>
      </c>
      <c r="H138" s="270">
        <v>48</v>
      </c>
      <c r="I138" s="271"/>
      <c r="J138" s="272">
        <f>ROUND(I138*H138,2)</f>
        <v>0</v>
      </c>
      <c r="K138" s="273"/>
      <c r="L138" s="274"/>
      <c r="M138" s="275" t="s">
        <v>1</v>
      </c>
      <c r="N138" s="276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182</v>
      </c>
      <c r="AT138" s="231" t="s">
        <v>362</v>
      </c>
      <c r="AU138" s="231" t="s">
        <v>86</v>
      </c>
      <c r="AY138" s="17" t="s">
        <v>140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147</v>
      </c>
      <c r="BM138" s="231" t="s">
        <v>1386</v>
      </c>
    </row>
    <row r="139" s="2" customFormat="1" ht="14.4" customHeight="1">
      <c r="A139" s="38"/>
      <c r="B139" s="39"/>
      <c r="C139" s="219" t="s">
        <v>235</v>
      </c>
      <c r="D139" s="219" t="s">
        <v>143</v>
      </c>
      <c r="E139" s="220" t="s">
        <v>1387</v>
      </c>
      <c r="F139" s="221" t="s">
        <v>1388</v>
      </c>
      <c r="G139" s="222" t="s">
        <v>173</v>
      </c>
      <c r="H139" s="223">
        <v>48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147</v>
      </c>
      <c r="AT139" s="231" t="s">
        <v>143</v>
      </c>
      <c r="AU139" s="231" t="s">
        <v>86</v>
      </c>
      <c r="AY139" s="17" t="s">
        <v>140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147</v>
      </c>
      <c r="BM139" s="231" t="s">
        <v>1389</v>
      </c>
    </row>
    <row r="140" s="2" customFormat="1" ht="14.4" customHeight="1">
      <c r="A140" s="38"/>
      <c r="B140" s="39"/>
      <c r="C140" s="219" t="s">
        <v>240</v>
      </c>
      <c r="D140" s="219" t="s">
        <v>143</v>
      </c>
      <c r="E140" s="220" t="s">
        <v>1390</v>
      </c>
      <c r="F140" s="221" t="s">
        <v>1391</v>
      </c>
      <c r="G140" s="222" t="s">
        <v>173</v>
      </c>
      <c r="H140" s="223">
        <v>639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147</v>
      </c>
      <c r="AT140" s="231" t="s">
        <v>143</v>
      </c>
      <c r="AU140" s="231" t="s">
        <v>86</v>
      </c>
      <c r="AY140" s="17" t="s">
        <v>140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147</v>
      </c>
      <c r="BM140" s="231" t="s">
        <v>1392</v>
      </c>
    </row>
    <row r="141" s="2" customFormat="1" ht="14.4" customHeight="1">
      <c r="A141" s="38"/>
      <c r="B141" s="39"/>
      <c r="C141" s="266" t="s">
        <v>245</v>
      </c>
      <c r="D141" s="266" t="s">
        <v>362</v>
      </c>
      <c r="E141" s="267" t="s">
        <v>1393</v>
      </c>
      <c r="F141" s="268" t="s">
        <v>1394</v>
      </c>
      <c r="G141" s="269" t="s">
        <v>173</v>
      </c>
      <c r="H141" s="270">
        <v>54</v>
      </c>
      <c r="I141" s="271"/>
      <c r="J141" s="272">
        <f>ROUND(I141*H141,2)</f>
        <v>0</v>
      </c>
      <c r="K141" s="273"/>
      <c r="L141" s="274"/>
      <c r="M141" s="275" t="s">
        <v>1</v>
      </c>
      <c r="N141" s="276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182</v>
      </c>
      <c r="AT141" s="231" t="s">
        <v>362</v>
      </c>
      <c r="AU141" s="231" t="s">
        <v>86</v>
      </c>
      <c r="AY141" s="17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147</v>
      </c>
      <c r="BM141" s="231" t="s">
        <v>1395</v>
      </c>
    </row>
    <row r="142" s="2" customFormat="1" ht="14.4" customHeight="1">
      <c r="A142" s="38"/>
      <c r="B142" s="39"/>
      <c r="C142" s="266" t="s">
        <v>249</v>
      </c>
      <c r="D142" s="266" t="s">
        <v>362</v>
      </c>
      <c r="E142" s="267" t="s">
        <v>1396</v>
      </c>
      <c r="F142" s="268" t="s">
        <v>1397</v>
      </c>
      <c r="G142" s="269" t="s">
        <v>173</v>
      </c>
      <c r="H142" s="270">
        <v>585</v>
      </c>
      <c r="I142" s="271"/>
      <c r="J142" s="272">
        <f>ROUND(I142*H142,2)</f>
        <v>0</v>
      </c>
      <c r="K142" s="273"/>
      <c r="L142" s="274"/>
      <c r="M142" s="275" t="s">
        <v>1</v>
      </c>
      <c r="N142" s="276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182</v>
      </c>
      <c r="AT142" s="231" t="s">
        <v>362</v>
      </c>
      <c r="AU142" s="231" t="s">
        <v>86</v>
      </c>
      <c r="AY142" s="17" t="s">
        <v>140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147</v>
      </c>
      <c r="BM142" s="231" t="s">
        <v>1398</v>
      </c>
    </row>
    <row r="143" s="2" customFormat="1" ht="14.4" customHeight="1">
      <c r="A143" s="38"/>
      <c r="B143" s="39"/>
      <c r="C143" s="219" t="s">
        <v>7</v>
      </c>
      <c r="D143" s="219" t="s">
        <v>143</v>
      </c>
      <c r="E143" s="220" t="s">
        <v>1399</v>
      </c>
      <c r="F143" s="221" t="s">
        <v>1400</v>
      </c>
      <c r="G143" s="222" t="s">
        <v>173</v>
      </c>
      <c r="H143" s="223">
        <v>632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147</v>
      </c>
      <c r="AT143" s="231" t="s">
        <v>143</v>
      </c>
      <c r="AU143" s="231" t="s">
        <v>86</v>
      </c>
      <c r="AY143" s="17" t="s">
        <v>140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147</v>
      </c>
      <c r="BM143" s="231" t="s">
        <v>1401</v>
      </c>
    </row>
    <row r="144" s="2" customFormat="1" ht="14.4" customHeight="1">
      <c r="A144" s="38"/>
      <c r="B144" s="39"/>
      <c r="C144" s="266" t="s">
        <v>262</v>
      </c>
      <c r="D144" s="266" t="s">
        <v>362</v>
      </c>
      <c r="E144" s="267" t="s">
        <v>1402</v>
      </c>
      <c r="F144" s="268" t="s">
        <v>1403</v>
      </c>
      <c r="G144" s="269" t="s">
        <v>173</v>
      </c>
      <c r="H144" s="270">
        <v>632</v>
      </c>
      <c r="I144" s="271"/>
      <c r="J144" s="272">
        <f>ROUND(I144*H144,2)</f>
        <v>0</v>
      </c>
      <c r="K144" s="273"/>
      <c r="L144" s="274"/>
      <c r="M144" s="275" t="s">
        <v>1</v>
      </c>
      <c r="N144" s="276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182</v>
      </c>
      <c r="AT144" s="231" t="s">
        <v>362</v>
      </c>
      <c r="AU144" s="231" t="s">
        <v>86</v>
      </c>
      <c r="AY144" s="17" t="s">
        <v>140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147</v>
      </c>
      <c r="BM144" s="231" t="s">
        <v>1404</v>
      </c>
    </row>
    <row r="145" s="2" customFormat="1" ht="14.4" customHeight="1">
      <c r="A145" s="38"/>
      <c r="B145" s="39"/>
      <c r="C145" s="219" t="s">
        <v>268</v>
      </c>
      <c r="D145" s="219" t="s">
        <v>143</v>
      </c>
      <c r="E145" s="220" t="s">
        <v>1405</v>
      </c>
      <c r="F145" s="221" t="s">
        <v>1406</v>
      </c>
      <c r="G145" s="222" t="s">
        <v>173</v>
      </c>
      <c r="H145" s="223">
        <v>32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147</v>
      </c>
      <c r="AT145" s="231" t="s">
        <v>143</v>
      </c>
      <c r="AU145" s="231" t="s">
        <v>86</v>
      </c>
      <c r="AY145" s="17" t="s">
        <v>140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147</v>
      </c>
      <c r="BM145" s="231" t="s">
        <v>1407</v>
      </c>
    </row>
    <row r="146" s="2" customFormat="1" ht="14.4" customHeight="1">
      <c r="A146" s="38"/>
      <c r="B146" s="39"/>
      <c r="C146" s="266" t="s">
        <v>274</v>
      </c>
      <c r="D146" s="266" t="s">
        <v>362</v>
      </c>
      <c r="E146" s="267" t="s">
        <v>1408</v>
      </c>
      <c r="F146" s="268" t="s">
        <v>1409</v>
      </c>
      <c r="G146" s="269" t="s">
        <v>173</v>
      </c>
      <c r="H146" s="270">
        <v>32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182</v>
      </c>
      <c r="AT146" s="231" t="s">
        <v>362</v>
      </c>
      <c r="AU146" s="231" t="s">
        <v>86</v>
      </c>
      <c r="AY146" s="17" t="s">
        <v>140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147</v>
      </c>
      <c r="BM146" s="231" t="s">
        <v>1410</v>
      </c>
    </row>
    <row r="147" s="2" customFormat="1" ht="14.4" customHeight="1">
      <c r="A147" s="38"/>
      <c r="B147" s="39"/>
      <c r="C147" s="219" t="s">
        <v>280</v>
      </c>
      <c r="D147" s="219" t="s">
        <v>143</v>
      </c>
      <c r="E147" s="220" t="s">
        <v>1411</v>
      </c>
      <c r="F147" s="221" t="s">
        <v>1412</v>
      </c>
      <c r="G147" s="222" t="s">
        <v>173</v>
      </c>
      <c r="H147" s="223">
        <v>29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147</v>
      </c>
      <c r="AT147" s="231" t="s">
        <v>143</v>
      </c>
      <c r="AU147" s="231" t="s">
        <v>86</v>
      </c>
      <c r="AY147" s="17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147</v>
      </c>
      <c r="BM147" s="231" t="s">
        <v>1413</v>
      </c>
    </row>
    <row r="148" s="2" customFormat="1" ht="14.4" customHeight="1">
      <c r="A148" s="38"/>
      <c r="B148" s="39"/>
      <c r="C148" s="266" t="s">
        <v>285</v>
      </c>
      <c r="D148" s="266" t="s">
        <v>362</v>
      </c>
      <c r="E148" s="267" t="s">
        <v>1414</v>
      </c>
      <c r="F148" s="268" t="s">
        <v>1415</v>
      </c>
      <c r="G148" s="269" t="s">
        <v>173</v>
      </c>
      <c r="H148" s="270">
        <v>29</v>
      </c>
      <c r="I148" s="271"/>
      <c r="J148" s="272">
        <f>ROUND(I148*H148,2)</f>
        <v>0</v>
      </c>
      <c r="K148" s="273"/>
      <c r="L148" s="274"/>
      <c r="M148" s="275" t="s">
        <v>1</v>
      </c>
      <c r="N148" s="276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182</v>
      </c>
      <c r="AT148" s="231" t="s">
        <v>362</v>
      </c>
      <c r="AU148" s="231" t="s">
        <v>86</v>
      </c>
      <c r="AY148" s="17" t="s">
        <v>140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147</v>
      </c>
      <c r="BM148" s="231" t="s">
        <v>1416</v>
      </c>
    </row>
    <row r="149" s="2" customFormat="1" ht="14.4" customHeight="1">
      <c r="A149" s="38"/>
      <c r="B149" s="39"/>
      <c r="C149" s="219" t="s">
        <v>290</v>
      </c>
      <c r="D149" s="219" t="s">
        <v>143</v>
      </c>
      <c r="E149" s="220" t="s">
        <v>1417</v>
      </c>
      <c r="F149" s="221" t="s">
        <v>1418</v>
      </c>
      <c r="G149" s="222" t="s">
        <v>173</v>
      </c>
      <c r="H149" s="223">
        <v>5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147</v>
      </c>
      <c r="AT149" s="231" t="s">
        <v>143</v>
      </c>
      <c r="AU149" s="231" t="s">
        <v>86</v>
      </c>
      <c r="AY149" s="17" t="s">
        <v>140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147</v>
      </c>
      <c r="BM149" s="231" t="s">
        <v>1419</v>
      </c>
    </row>
    <row r="150" s="2" customFormat="1" ht="14.4" customHeight="1">
      <c r="A150" s="38"/>
      <c r="B150" s="39"/>
      <c r="C150" s="266" t="s">
        <v>295</v>
      </c>
      <c r="D150" s="266" t="s">
        <v>362</v>
      </c>
      <c r="E150" s="267" t="s">
        <v>1420</v>
      </c>
      <c r="F150" s="268" t="s">
        <v>1421</v>
      </c>
      <c r="G150" s="269" t="s">
        <v>173</v>
      </c>
      <c r="H150" s="270">
        <v>5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182</v>
      </c>
      <c r="AT150" s="231" t="s">
        <v>362</v>
      </c>
      <c r="AU150" s="231" t="s">
        <v>86</v>
      </c>
      <c r="AY150" s="17" t="s">
        <v>140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147</v>
      </c>
      <c r="BM150" s="231" t="s">
        <v>1422</v>
      </c>
    </row>
    <row r="151" s="2" customFormat="1" ht="14.4" customHeight="1">
      <c r="A151" s="38"/>
      <c r="B151" s="39"/>
      <c r="C151" s="219" t="s">
        <v>300</v>
      </c>
      <c r="D151" s="219" t="s">
        <v>143</v>
      </c>
      <c r="E151" s="220" t="s">
        <v>1423</v>
      </c>
      <c r="F151" s="221" t="s">
        <v>1424</v>
      </c>
      <c r="G151" s="222" t="s">
        <v>173</v>
      </c>
      <c r="H151" s="223">
        <v>35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147</v>
      </c>
      <c r="AT151" s="231" t="s">
        <v>143</v>
      </c>
      <c r="AU151" s="231" t="s">
        <v>86</v>
      </c>
      <c r="AY151" s="17" t="s">
        <v>140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147</v>
      </c>
      <c r="BM151" s="231" t="s">
        <v>1425</v>
      </c>
    </row>
    <row r="152" s="2" customFormat="1" ht="14.4" customHeight="1">
      <c r="A152" s="38"/>
      <c r="B152" s="39"/>
      <c r="C152" s="266" t="s">
        <v>305</v>
      </c>
      <c r="D152" s="266" t="s">
        <v>362</v>
      </c>
      <c r="E152" s="267" t="s">
        <v>1426</v>
      </c>
      <c r="F152" s="268" t="s">
        <v>1427</v>
      </c>
      <c r="G152" s="269" t="s">
        <v>173</v>
      </c>
      <c r="H152" s="270">
        <v>35</v>
      </c>
      <c r="I152" s="271"/>
      <c r="J152" s="272">
        <f>ROUND(I152*H152,2)</f>
        <v>0</v>
      </c>
      <c r="K152" s="273"/>
      <c r="L152" s="274"/>
      <c r="M152" s="275" t="s">
        <v>1</v>
      </c>
      <c r="N152" s="276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182</v>
      </c>
      <c r="AT152" s="231" t="s">
        <v>362</v>
      </c>
      <c r="AU152" s="231" t="s">
        <v>86</v>
      </c>
      <c r="AY152" s="17" t="s">
        <v>140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147</v>
      </c>
      <c r="BM152" s="231" t="s">
        <v>1428</v>
      </c>
    </row>
    <row r="153" s="2" customFormat="1" ht="14.4" customHeight="1">
      <c r="A153" s="38"/>
      <c r="B153" s="39"/>
      <c r="C153" s="219" t="s">
        <v>310</v>
      </c>
      <c r="D153" s="219" t="s">
        <v>143</v>
      </c>
      <c r="E153" s="220" t="s">
        <v>1429</v>
      </c>
      <c r="F153" s="221" t="s">
        <v>1430</v>
      </c>
      <c r="G153" s="222" t="s">
        <v>173</v>
      </c>
      <c r="H153" s="223">
        <v>95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147</v>
      </c>
      <c r="AT153" s="231" t="s">
        <v>143</v>
      </c>
      <c r="AU153" s="231" t="s">
        <v>86</v>
      </c>
      <c r="AY153" s="17" t="s">
        <v>140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147</v>
      </c>
      <c r="BM153" s="231" t="s">
        <v>1431</v>
      </c>
    </row>
    <row r="154" s="2" customFormat="1" ht="14.4" customHeight="1">
      <c r="A154" s="38"/>
      <c r="B154" s="39"/>
      <c r="C154" s="266" t="s">
        <v>315</v>
      </c>
      <c r="D154" s="266" t="s">
        <v>362</v>
      </c>
      <c r="E154" s="267" t="s">
        <v>1432</v>
      </c>
      <c r="F154" s="268" t="s">
        <v>1433</v>
      </c>
      <c r="G154" s="269" t="s">
        <v>173</v>
      </c>
      <c r="H154" s="270">
        <v>95</v>
      </c>
      <c r="I154" s="271"/>
      <c r="J154" s="272">
        <f>ROUND(I154*H154,2)</f>
        <v>0</v>
      </c>
      <c r="K154" s="273"/>
      <c r="L154" s="274"/>
      <c r="M154" s="275" t="s">
        <v>1</v>
      </c>
      <c r="N154" s="276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182</v>
      </c>
      <c r="AT154" s="231" t="s">
        <v>362</v>
      </c>
      <c r="AU154" s="231" t="s">
        <v>86</v>
      </c>
      <c r="AY154" s="17" t="s">
        <v>140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147</v>
      </c>
      <c r="BM154" s="231" t="s">
        <v>1434</v>
      </c>
    </row>
    <row r="155" s="2" customFormat="1" ht="14.4" customHeight="1">
      <c r="A155" s="38"/>
      <c r="B155" s="39"/>
      <c r="C155" s="219" t="s">
        <v>329</v>
      </c>
      <c r="D155" s="219" t="s">
        <v>143</v>
      </c>
      <c r="E155" s="220" t="s">
        <v>1435</v>
      </c>
      <c r="F155" s="221" t="s">
        <v>1436</v>
      </c>
      <c r="G155" s="222" t="s">
        <v>173</v>
      </c>
      <c r="H155" s="223">
        <v>28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147</v>
      </c>
      <c r="AT155" s="231" t="s">
        <v>143</v>
      </c>
      <c r="AU155" s="231" t="s">
        <v>86</v>
      </c>
      <c r="AY155" s="17" t="s">
        <v>140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147</v>
      </c>
      <c r="BM155" s="231" t="s">
        <v>1437</v>
      </c>
    </row>
    <row r="156" s="2" customFormat="1" ht="14.4" customHeight="1">
      <c r="A156" s="38"/>
      <c r="B156" s="39"/>
      <c r="C156" s="266" t="s">
        <v>334</v>
      </c>
      <c r="D156" s="266" t="s">
        <v>362</v>
      </c>
      <c r="E156" s="267" t="s">
        <v>1438</v>
      </c>
      <c r="F156" s="268" t="s">
        <v>1439</v>
      </c>
      <c r="G156" s="269" t="s">
        <v>173</v>
      </c>
      <c r="H156" s="270">
        <v>28</v>
      </c>
      <c r="I156" s="271"/>
      <c r="J156" s="272">
        <f>ROUND(I156*H156,2)</f>
        <v>0</v>
      </c>
      <c r="K156" s="273"/>
      <c r="L156" s="274"/>
      <c r="M156" s="275" t="s">
        <v>1</v>
      </c>
      <c r="N156" s="276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182</v>
      </c>
      <c r="AT156" s="231" t="s">
        <v>362</v>
      </c>
      <c r="AU156" s="231" t="s">
        <v>86</v>
      </c>
      <c r="AY156" s="17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147</v>
      </c>
      <c r="BM156" s="231" t="s">
        <v>1440</v>
      </c>
    </row>
    <row r="157" s="2" customFormat="1" ht="14.4" customHeight="1">
      <c r="A157" s="38"/>
      <c r="B157" s="39"/>
      <c r="C157" s="266" t="s">
        <v>338</v>
      </c>
      <c r="D157" s="266" t="s">
        <v>362</v>
      </c>
      <c r="E157" s="267" t="s">
        <v>1441</v>
      </c>
      <c r="F157" s="268" t="s">
        <v>1442</v>
      </c>
      <c r="G157" s="269" t="s">
        <v>1326</v>
      </c>
      <c r="H157" s="270">
        <v>5</v>
      </c>
      <c r="I157" s="271"/>
      <c r="J157" s="272">
        <f>ROUND(I157*H157,2)</f>
        <v>0</v>
      </c>
      <c r="K157" s="273"/>
      <c r="L157" s="274"/>
      <c r="M157" s="275" t="s">
        <v>1</v>
      </c>
      <c r="N157" s="276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182</v>
      </c>
      <c r="AT157" s="231" t="s">
        <v>362</v>
      </c>
      <c r="AU157" s="231" t="s">
        <v>86</v>
      </c>
      <c r="AY157" s="17" t="s">
        <v>140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147</v>
      </c>
      <c r="BM157" s="231" t="s">
        <v>1443</v>
      </c>
    </row>
    <row r="158" s="2" customFormat="1" ht="14.4" customHeight="1">
      <c r="A158" s="38"/>
      <c r="B158" s="39"/>
      <c r="C158" s="266" t="s">
        <v>343</v>
      </c>
      <c r="D158" s="266" t="s">
        <v>362</v>
      </c>
      <c r="E158" s="267" t="s">
        <v>1444</v>
      </c>
      <c r="F158" s="268" t="s">
        <v>1445</v>
      </c>
      <c r="G158" s="269" t="s">
        <v>1326</v>
      </c>
      <c r="H158" s="270">
        <v>120</v>
      </c>
      <c r="I158" s="271"/>
      <c r="J158" s="272">
        <f>ROUND(I158*H158,2)</f>
        <v>0</v>
      </c>
      <c r="K158" s="273"/>
      <c r="L158" s="274"/>
      <c r="M158" s="275" t="s">
        <v>1</v>
      </c>
      <c r="N158" s="276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182</v>
      </c>
      <c r="AT158" s="231" t="s">
        <v>362</v>
      </c>
      <c r="AU158" s="231" t="s">
        <v>86</v>
      </c>
      <c r="AY158" s="17" t="s">
        <v>140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147</v>
      </c>
      <c r="BM158" s="231" t="s">
        <v>1446</v>
      </c>
    </row>
    <row r="159" s="2" customFormat="1" ht="14.4" customHeight="1">
      <c r="A159" s="38"/>
      <c r="B159" s="39"/>
      <c r="C159" s="219" t="s">
        <v>349</v>
      </c>
      <c r="D159" s="219" t="s">
        <v>143</v>
      </c>
      <c r="E159" s="220" t="s">
        <v>1447</v>
      </c>
      <c r="F159" s="221" t="s">
        <v>1448</v>
      </c>
      <c r="G159" s="222" t="s">
        <v>146</v>
      </c>
      <c r="H159" s="223">
        <v>8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147</v>
      </c>
      <c r="AT159" s="231" t="s">
        <v>143</v>
      </c>
      <c r="AU159" s="231" t="s">
        <v>86</v>
      </c>
      <c r="AY159" s="17" t="s">
        <v>140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147</v>
      </c>
      <c r="BM159" s="231" t="s">
        <v>1449</v>
      </c>
    </row>
    <row r="160" s="2" customFormat="1" ht="14.4" customHeight="1">
      <c r="A160" s="38"/>
      <c r="B160" s="39"/>
      <c r="C160" s="266" t="s">
        <v>357</v>
      </c>
      <c r="D160" s="266" t="s">
        <v>362</v>
      </c>
      <c r="E160" s="267" t="s">
        <v>1450</v>
      </c>
      <c r="F160" s="268" t="s">
        <v>1451</v>
      </c>
      <c r="G160" s="269" t="s">
        <v>146</v>
      </c>
      <c r="H160" s="270">
        <v>8</v>
      </c>
      <c r="I160" s="271"/>
      <c r="J160" s="272">
        <f>ROUND(I160*H160,2)</f>
        <v>0</v>
      </c>
      <c r="K160" s="273"/>
      <c r="L160" s="274"/>
      <c r="M160" s="275" t="s">
        <v>1</v>
      </c>
      <c r="N160" s="276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182</v>
      </c>
      <c r="AT160" s="231" t="s">
        <v>362</v>
      </c>
      <c r="AU160" s="231" t="s">
        <v>86</v>
      </c>
      <c r="AY160" s="17" t="s">
        <v>140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147</v>
      </c>
      <c r="BM160" s="231" t="s">
        <v>1452</v>
      </c>
    </row>
    <row r="161" s="2" customFormat="1" ht="14.4" customHeight="1">
      <c r="A161" s="38"/>
      <c r="B161" s="39"/>
      <c r="C161" s="266" t="s">
        <v>361</v>
      </c>
      <c r="D161" s="266" t="s">
        <v>362</v>
      </c>
      <c r="E161" s="267" t="s">
        <v>1453</v>
      </c>
      <c r="F161" s="268" t="s">
        <v>1454</v>
      </c>
      <c r="G161" s="269" t="s">
        <v>173</v>
      </c>
      <c r="H161" s="270">
        <v>2</v>
      </c>
      <c r="I161" s="271"/>
      <c r="J161" s="272">
        <f>ROUND(I161*H161,2)</f>
        <v>0</v>
      </c>
      <c r="K161" s="273"/>
      <c r="L161" s="274"/>
      <c r="M161" s="275" t="s">
        <v>1</v>
      </c>
      <c r="N161" s="276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182</v>
      </c>
      <c r="AT161" s="231" t="s">
        <v>362</v>
      </c>
      <c r="AU161" s="231" t="s">
        <v>86</v>
      </c>
      <c r="AY161" s="17" t="s">
        <v>140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147</v>
      </c>
      <c r="BM161" s="231" t="s">
        <v>1455</v>
      </c>
    </row>
    <row r="162" s="2" customFormat="1" ht="14.4" customHeight="1">
      <c r="A162" s="38"/>
      <c r="B162" s="39"/>
      <c r="C162" s="266" t="s">
        <v>367</v>
      </c>
      <c r="D162" s="266" t="s">
        <v>362</v>
      </c>
      <c r="E162" s="267" t="s">
        <v>1456</v>
      </c>
      <c r="F162" s="268" t="s">
        <v>1457</v>
      </c>
      <c r="G162" s="269" t="s">
        <v>146</v>
      </c>
      <c r="H162" s="270">
        <v>16</v>
      </c>
      <c r="I162" s="271"/>
      <c r="J162" s="272">
        <f>ROUND(I162*H162,2)</f>
        <v>0</v>
      </c>
      <c r="K162" s="273"/>
      <c r="L162" s="274"/>
      <c r="M162" s="275" t="s">
        <v>1</v>
      </c>
      <c r="N162" s="276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182</v>
      </c>
      <c r="AT162" s="231" t="s">
        <v>362</v>
      </c>
      <c r="AU162" s="231" t="s">
        <v>86</v>
      </c>
      <c r="AY162" s="17" t="s">
        <v>140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147</v>
      </c>
      <c r="BM162" s="231" t="s">
        <v>1458</v>
      </c>
    </row>
    <row r="163" s="2" customFormat="1" ht="14.4" customHeight="1">
      <c r="A163" s="38"/>
      <c r="B163" s="39"/>
      <c r="C163" s="219" t="s">
        <v>373</v>
      </c>
      <c r="D163" s="219" t="s">
        <v>143</v>
      </c>
      <c r="E163" s="220" t="s">
        <v>1459</v>
      </c>
      <c r="F163" s="221" t="s">
        <v>1460</v>
      </c>
      <c r="G163" s="222" t="s">
        <v>146</v>
      </c>
      <c r="H163" s="223">
        <v>138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147</v>
      </c>
      <c r="AT163" s="231" t="s">
        <v>143</v>
      </c>
      <c r="AU163" s="231" t="s">
        <v>86</v>
      </c>
      <c r="AY163" s="17" t="s">
        <v>140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147</v>
      </c>
      <c r="BM163" s="231" t="s">
        <v>1461</v>
      </c>
    </row>
    <row r="164" s="2" customFormat="1" ht="14.4" customHeight="1">
      <c r="A164" s="38"/>
      <c r="B164" s="39"/>
      <c r="C164" s="219" t="s">
        <v>379</v>
      </c>
      <c r="D164" s="219" t="s">
        <v>143</v>
      </c>
      <c r="E164" s="220" t="s">
        <v>1462</v>
      </c>
      <c r="F164" s="221" t="s">
        <v>1463</v>
      </c>
      <c r="G164" s="222" t="s">
        <v>146</v>
      </c>
      <c r="H164" s="223">
        <v>6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147</v>
      </c>
      <c r="AT164" s="231" t="s">
        <v>143</v>
      </c>
      <c r="AU164" s="231" t="s">
        <v>86</v>
      </c>
      <c r="AY164" s="17" t="s">
        <v>140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147</v>
      </c>
      <c r="BM164" s="231" t="s">
        <v>1464</v>
      </c>
    </row>
    <row r="165" s="2" customFormat="1" ht="14.4" customHeight="1">
      <c r="A165" s="38"/>
      <c r="B165" s="39"/>
      <c r="C165" s="219" t="s">
        <v>383</v>
      </c>
      <c r="D165" s="219" t="s">
        <v>143</v>
      </c>
      <c r="E165" s="220" t="s">
        <v>1465</v>
      </c>
      <c r="F165" s="221" t="s">
        <v>1466</v>
      </c>
      <c r="G165" s="222" t="s">
        <v>146</v>
      </c>
      <c r="H165" s="223">
        <v>25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147</v>
      </c>
      <c r="AT165" s="231" t="s">
        <v>143</v>
      </c>
      <c r="AU165" s="231" t="s">
        <v>86</v>
      </c>
      <c r="AY165" s="17" t="s">
        <v>140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147</v>
      </c>
      <c r="BM165" s="231" t="s">
        <v>1467</v>
      </c>
    </row>
    <row r="166" s="2" customFormat="1" ht="14.4" customHeight="1">
      <c r="A166" s="38"/>
      <c r="B166" s="39"/>
      <c r="C166" s="219" t="s">
        <v>390</v>
      </c>
      <c r="D166" s="219" t="s">
        <v>143</v>
      </c>
      <c r="E166" s="220" t="s">
        <v>1468</v>
      </c>
      <c r="F166" s="221" t="s">
        <v>1469</v>
      </c>
      <c r="G166" s="222" t="s">
        <v>146</v>
      </c>
      <c r="H166" s="223">
        <v>41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147</v>
      </c>
      <c r="AT166" s="231" t="s">
        <v>143</v>
      </c>
      <c r="AU166" s="231" t="s">
        <v>86</v>
      </c>
      <c r="AY166" s="17" t="s">
        <v>140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147</v>
      </c>
      <c r="BM166" s="231" t="s">
        <v>1470</v>
      </c>
    </row>
    <row r="167" s="2" customFormat="1" ht="14.4" customHeight="1">
      <c r="A167" s="38"/>
      <c r="B167" s="39"/>
      <c r="C167" s="219" t="s">
        <v>395</v>
      </c>
      <c r="D167" s="219" t="s">
        <v>143</v>
      </c>
      <c r="E167" s="220" t="s">
        <v>1471</v>
      </c>
      <c r="F167" s="221" t="s">
        <v>1472</v>
      </c>
      <c r="G167" s="222" t="s">
        <v>146</v>
      </c>
      <c r="H167" s="223">
        <v>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147</v>
      </c>
      <c r="AT167" s="231" t="s">
        <v>143</v>
      </c>
      <c r="AU167" s="231" t="s">
        <v>86</v>
      </c>
      <c r="AY167" s="17" t="s">
        <v>140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147</v>
      </c>
      <c r="BM167" s="231" t="s">
        <v>1473</v>
      </c>
    </row>
    <row r="168" s="2" customFormat="1" ht="14.4" customHeight="1">
      <c r="A168" s="38"/>
      <c r="B168" s="39"/>
      <c r="C168" s="219" t="s">
        <v>399</v>
      </c>
      <c r="D168" s="219" t="s">
        <v>143</v>
      </c>
      <c r="E168" s="220" t="s">
        <v>1474</v>
      </c>
      <c r="F168" s="221" t="s">
        <v>1475</v>
      </c>
      <c r="G168" s="222" t="s">
        <v>146</v>
      </c>
      <c r="H168" s="223">
        <v>6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147</v>
      </c>
      <c r="AT168" s="231" t="s">
        <v>143</v>
      </c>
      <c r="AU168" s="231" t="s">
        <v>86</v>
      </c>
      <c r="AY168" s="17" t="s">
        <v>140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147</v>
      </c>
      <c r="BM168" s="231" t="s">
        <v>1476</v>
      </c>
    </row>
    <row r="169" s="2" customFormat="1" ht="14.4" customHeight="1">
      <c r="A169" s="38"/>
      <c r="B169" s="39"/>
      <c r="C169" s="219" t="s">
        <v>404</v>
      </c>
      <c r="D169" s="219" t="s">
        <v>143</v>
      </c>
      <c r="E169" s="220" t="s">
        <v>1477</v>
      </c>
      <c r="F169" s="221" t="s">
        <v>1478</v>
      </c>
      <c r="G169" s="222" t="s">
        <v>146</v>
      </c>
      <c r="H169" s="223">
        <v>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147</v>
      </c>
      <c r="AT169" s="231" t="s">
        <v>143</v>
      </c>
      <c r="AU169" s="231" t="s">
        <v>86</v>
      </c>
      <c r="AY169" s="17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147</v>
      </c>
      <c r="BM169" s="231" t="s">
        <v>1479</v>
      </c>
    </row>
    <row r="170" s="2" customFormat="1" ht="14.4" customHeight="1">
      <c r="A170" s="38"/>
      <c r="B170" s="39"/>
      <c r="C170" s="219" t="s">
        <v>410</v>
      </c>
      <c r="D170" s="219" t="s">
        <v>143</v>
      </c>
      <c r="E170" s="220" t="s">
        <v>1480</v>
      </c>
      <c r="F170" s="221" t="s">
        <v>1481</v>
      </c>
      <c r="G170" s="222" t="s">
        <v>146</v>
      </c>
      <c r="H170" s="223">
        <v>16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147</v>
      </c>
      <c r="AT170" s="231" t="s">
        <v>143</v>
      </c>
      <c r="AU170" s="231" t="s">
        <v>86</v>
      </c>
      <c r="AY170" s="17" t="s">
        <v>140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147</v>
      </c>
      <c r="BM170" s="231" t="s">
        <v>1482</v>
      </c>
    </row>
    <row r="171" s="2" customFormat="1" ht="14.4" customHeight="1">
      <c r="A171" s="38"/>
      <c r="B171" s="39"/>
      <c r="C171" s="219" t="s">
        <v>414</v>
      </c>
      <c r="D171" s="219" t="s">
        <v>143</v>
      </c>
      <c r="E171" s="220" t="s">
        <v>1483</v>
      </c>
      <c r="F171" s="221" t="s">
        <v>1484</v>
      </c>
      <c r="G171" s="222" t="s">
        <v>146</v>
      </c>
      <c r="H171" s="223">
        <v>2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147</v>
      </c>
      <c r="AT171" s="231" t="s">
        <v>143</v>
      </c>
      <c r="AU171" s="231" t="s">
        <v>86</v>
      </c>
      <c r="AY171" s="17" t="s">
        <v>140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147</v>
      </c>
      <c r="BM171" s="231" t="s">
        <v>1485</v>
      </c>
    </row>
    <row r="172" s="2" customFormat="1" ht="14.4" customHeight="1">
      <c r="A172" s="38"/>
      <c r="B172" s="39"/>
      <c r="C172" s="266" t="s">
        <v>418</v>
      </c>
      <c r="D172" s="266" t="s">
        <v>362</v>
      </c>
      <c r="E172" s="267" t="s">
        <v>1486</v>
      </c>
      <c r="F172" s="268" t="s">
        <v>1487</v>
      </c>
      <c r="G172" s="269" t="s">
        <v>146</v>
      </c>
      <c r="H172" s="270">
        <v>2</v>
      </c>
      <c r="I172" s="271"/>
      <c r="J172" s="272">
        <f>ROUND(I172*H172,2)</f>
        <v>0</v>
      </c>
      <c r="K172" s="273"/>
      <c r="L172" s="274"/>
      <c r="M172" s="275" t="s">
        <v>1</v>
      </c>
      <c r="N172" s="276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182</v>
      </c>
      <c r="AT172" s="231" t="s">
        <v>362</v>
      </c>
      <c r="AU172" s="231" t="s">
        <v>86</v>
      </c>
      <c r="AY172" s="17" t="s">
        <v>140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147</v>
      </c>
      <c r="BM172" s="231" t="s">
        <v>1488</v>
      </c>
    </row>
    <row r="173" s="2" customFormat="1" ht="14.4" customHeight="1">
      <c r="A173" s="38"/>
      <c r="B173" s="39"/>
      <c r="C173" s="219" t="s">
        <v>421</v>
      </c>
      <c r="D173" s="219" t="s">
        <v>143</v>
      </c>
      <c r="E173" s="220" t="s">
        <v>1489</v>
      </c>
      <c r="F173" s="221" t="s">
        <v>1490</v>
      </c>
      <c r="G173" s="222" t="s">
        <v>146</v>
      </c>
      <c r="H173" s="223">
        <v>16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147</v>
      </c>
      <c r="AT173" s="231" t="s">
        <v>143</v>
      </c>
      <c r="AU173" s="231" t="s">
        <v>86</v>
      </c>
      <c r="AY173" s="17" t="s">
        <v>140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147</v>
      </c>
      <c r="BM173" s="231" t="s">
        <v>1491</v>
      </c>
    </row>
    <row r="174" s="2" customFormat="1" ht="14.4" customHeight="1">
      <c r="A174" s="38"/>
      <c r="B174" s="39"/>
      <c r="C174" s="266" t="s">
        <v>424</v>
      </c>
      <c r="D174" s="266" t="s">
        <v>362</v>
      </c>
      <c r="E174" s="267" t="s">
        <v>1492</v>
      </c>
      <c r="F174" s="268" t="s">
        <v>1493</v>
      </c>
      <c r="G174" s="269" t="s">
        <v>146</v>
      </c>
      <c r="H174" s="270">
        <v>16</v>
      </c>
      <c r="I174" s="271"/>
      <c r="J174" s="272">
        <f>ROUND(I174*H174,2)</f>
        <v>0</v>
      </c>
      <c r="K174" s="273"/>
      <c r="L174" s="274"/>
      <c r="M174" s="275" t="s">
        <v>1</v>
      </c>
      <c r="N174" s="276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182</v>
      </c>
      <c r="AT174" s="231" t="s">
        <v>362</v>
      </c>
      <c r="AU174" s="231" t="s">
        <v>86</v>
      </c>
      <c r="AY174" s="17" t="s">
        <v>140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147</v>
      </c>
      <c r="BM174" s="231" t="s">
        <v>1494</v>
      </c>
    </row>
    <row r="175" s="2" customFormat="1" ht="14.4" customHeight="1">
      <c r="A175" s="38"/>
      <c r="B175" s="39"/>
      <c r="C175" s="219" t="s">
        <v>428</v>
      </c>
      <c r="D175" s="219" t="s">
        <v>143</v>
      </c>
      <c r="E175" s="220" t="s">
        <v>1495</v>
      </c>
      <c r="F175" s="221" t="s">
        <v>1496</v>
      </c>
      <c r="G175" s="222" t="s">
        <v>146</v>
      </c>
      <c r="H175" s="223">
        <v>2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147</v>
      </c>
      <c r="AT175" s="231" t="s">
        <v>143</v>
      </c>
      <c r="AU175" s="231" t="s">
        <v>86</v>
      </c>
      <c r="AY175" s="17" t="s">
        <v>140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147</v>
      </c>
      <c r="BM175" s="231" t="s">
        <v>1497</v>
      </c>
    </row>
    <row r="176" s="2" customFormat="1" ht="14.4" customHeight="1">
      <c r="A176" s="38"/>
      <c r="B176" s="39"/>
      <c r="C176" s="266" t="s">
        <v>431</v>
      </c>
      <c r="D176" s="266" t="s">
        <v>362</v>
      </c>
      <c r="E176" s="267" t="s">
        <v>1498</v>
      </c>
      <c r="F176" s="268" t="s">
        <v>1499</v>
      </c>
      <c r="G176" s="269" t="s">
        <v>146</v>
      </c>
      <c r="H176" s="270">
        <v>2</v>
      </c>
      <c r="I176" s="271"/>
      <c r="J176" s="272">
        <f>ROUND(I176*H176,2)</f>
        <v>0</v>
      </c>
      <c r="K176" s="273"/>
      <c r="L176" s="274"/>
      <c r="M176" s="275" t="s">
        <v>1</v>
      </c>
      <c r="N176" s="276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182</v>
      </c>
      <c r="AT176" s="231" t="s">
        <v>362</v>
      </c>
      <c r="AU176" s="231" t="s">
        <v>86</v>
      </c>
      <c r="AY176" s="17" t="s">
        <v>140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147</v>
      </c>
      <c r="BM176" s="231" t="s">
        <v>1500</v>
      </c>
    </row>
    <row r="177" s="2" customFormat="1" ht="14.4" customHeight="1">
      <c r="A177" s="38"/>
      <c r="B177" s="39"/>
      <c r="C177" s="219" t="s">
        <v>438</v>
      </c>
      <c r="D177" s="219" t="s">
        <v>143</v>
      </c>
      <c r="E177" s="220" t="s">
        <v>1501</v>
      </c>
      <c r="F177" s="221" t="s">
        <v>1502</v>
      </c>
      <c r="G177" s="222" t="s">
        <v>146</v>
      </c>
      <c r="H177" s="223">
        <v>3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147</v>
      </c>
      <c r="AT177" s="231" t="s">
        <v>143</v>
      </c>
      <c r="AU177" s="231" t="s">
        <v>86</v>
      </c>
      <c r="AY177" s="17" t="s">
        <v>140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147</v>
      </c>
      <c r="BM177" s="231" t="s">
        <v>1503</v>
      </c>
    </row>
    <row r="178" s="2" customFormat="1" ht="14.4" customHeight="1">
      <c r="A178" s="38"/>
      <c r="B178" s="39"/>
      <c r="C178" s="266" t="s">
        <v>443</v>
      </c>
      <c r="D178" s="266" t="s">
        <v>362</v>
      </c>
      <c r="E178" s="267" t="s">
        <v>1504</v>
      </c>
      <c r="F178" s="268" t="s">
        <v>1505</v>
      </c>
      <c r="G178" s="269" t="s">
        <v>146</v>
      </c>
      <c r="H178" s="270">
        <v>3</v>
      </c>
      <c r="I178" s="271"/>
      <c r="J178" s="272">
        <f>ROUND(I178*H178,2)</f>
        <v>0</v>
      </c>
      <c r="K178" s="273"/>
      <c r="L178" s="274"/>
      <c r="M178" s="275" t="s">
        <v>1</v>
      </c>
      <c r="N178" s="276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182</v>
      </c>
      <c r="AT178" s="231" t="s">
        <v>362</v>
      </c>
      <c r="AU178" s="231" t="s">
        <v>86</v>
      </c>
      <c r="AY178" s="17" t="s">
        <v>140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147</v>
      </c>
      <c r="BM178" s="231" t="s">
        <v>1506</v>
      </c>
    </row>
    <row r="179" s="2" customFormat="1" ht="14.4" customHeight="1">
      <c r="A179" s="38"/>
      <c r="B179" s="39"/>
      <c r="C179" s="219" t="s">
        <v>449</v>
      </c>
      <c r="D179" s="219" t="s">
        <v>143</v>
      </c>
      <c r="E179" s="220" t="s">
        <v>1507</v>
      </c>
      <c r="F179" s="221" t="s">
        <v>1508</v>
      </c>
      <c r="G179" s="222" t="s">
        <v>146</v>
      </c>
      <c r="H179" s="223">
        <v>13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147</v>
      </c>
      <c r="AT179" s="231" t="s">
        <v>143</v>
      </c>
      <c r="AU179" s="231" t="s">
        <v>86</v>
      </c>
      <c r="AY179" s="17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147</v>
      </c>
      <c r="BM179" s="231" t="s">
        <v>1509</v>
      </c>
    </row>
    <row r="180" s="2" customFormat="1" ht="14.4" customHeight="1">
      <c r="A180" s="38"/>
      <c r="B180" s="39"/>
      <c r="C180" s="266" t="s">
        <v>454</v>
      </c>
      <c r="D180" s="266" t="s">
        <v>362</v>
      </c>
      <c r="E180" s="267" t="s">
        <v>1510</v>
      </c>
      <c r="F180" s="268" t="s">
        <v>1511</v>
      </c>
      <c r="G180" s="269" t="s">
        <v>146</v>
      </c>
      <c r="H180" s="270">
        <v>13</v>
      </c>
      <c r="I180" s="271"/>
      <c r="J180" s="272">
        <f>ROUND(I180*H180,2)</f>
        <v>0</v>
      </c>
      <c r="K180" s="273"/>
      <c r="L180" s="274"/>
      <c r="M180" s="275" t="s">
        <v>1</v>
      </c>
      <c r="N180" s="276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182</v>
      </c>
      <c r="AT180" s="231" t="s">
        <v>362</v>
      </c>
      <c r="AU180" s="231" t="s">
        <v>86</v>
      </c>
      <c r="AY180" s="17" t="s">
        <v>140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147</v>
      </c>
      <c r="BM180" s="231" t="s">
        <v>1512</v>
      </c>
    </row>
    <row r="181" s="2" customFormat="1" ht="14.4" customHeight="1">
      <c r="A181" s="38"/>
      <c r="B181" s="39"/>
      <c r="C181" s="219" t="s">
        <v>458</v>
      </c>
      <c r="D181" s="219" t="s">
        <v>143</v>
      </c>
      <c r="E181" s="220" t="s">
        <v>1513</v>
      </c>
      <c r="F181" s="221" t="s">
        <v>1514</v>
      </c>
      <c r="G181" s="222" t="s">
        <v>146</v>
      </c>
      <c r="H181" s="223">
        <v>33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147</v>
      </c>
      <c r="AT181" s="231" t="s">
        <v>143</v>
      </c>
      <c r="AU181" s="231" t="s">
        <v>86</v>
      </c>
      <c r="AY181" s="17" t="s">
        <v>140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147</v>
      </c>
      <c r="BM181" s="231" t="s">
        <v>1515</v>
      </c>
    </row>
    <row r="182" s="2" customFormat="1" ht="14.4" customHeight="1">
      <c r="A182" s="38"/>
      <c r="B182" s="39"/>
      <c r="C182" s="266" t="s">
        <v>462</v>
      </c>
      <c r="D182" s="266" t="s">
        <v>362</v>
      </c>
      <c r="E182" s="267" t="s">
        <v>1516</v>
      </c>
      <c r="F182" s="268" t="s">
        <v>1517</v>
      </c>
      <c r="G182" s="269" t="s">
        <v>146</v>
      </c>
      <c r="H182" s="270">
        <v>28</v>
      </c>
      <c r="I182" s="271"/>
      <c r="J182" s="272">
        <f>ROUND(I182*H182,2)</f>
        <v>0</v>
      </c>
      <c r="K182" s="273"/>
      <c r="L182" s="274"/>
      <c r="M182" s="275" t="s">
        <v>1</v>
      </c>
      <c r="N182" s="276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182</v>
      </c>
      <c r="AT182" s="231" t="s">
        <v>362</v>
      </c>
      <c r="AU182" s="231" t="s">
        <v>86</v>
      </c>
      <c r="AY182" s="17" t="s">
        <v>140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147</v>
      </c>
      <c r="BM182" s="231" t="s">
        <v>1518</v>
      </c>
    </row>
    <row r="183" s="2" customFormat="1" ht="14.4" customHeight="1">
      <c r="A183" s="38"/>
      <c r="B183" s="39"/>
      <c r="C183" s="266" t="s">
        <v>467</v>
      </c>
      <c r="D183" s="266" t="s">
        <v>362</v>
      </c>
      <c r="E183" s="267" t="s">
        <v>1519</v>
      </c>
      <c r="F183" s="268" t="s">
        <v>1520</v>
      </c>
      <c r="G183" s="269" t="s">
        <v>146</v>
      </c>
      <c r="H183" s="270">
        <v>5</v>
      </c>
      <c r="I183" s="271"/>
      <c r="J183" s="272">
        <f>ROUND(I183*H183,2)</f>
        <v>0</v>
      </c>
      <c r="K183" s="273"/>
      <c r="L183" s="274"/>
      <c r="M183" s="275" t="s">
        <v>1</v>
      </c>
      <c r="N183" s="276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182</v>
      </c>
      <c r="AT183" s="231" t="s">
        <v>362</v>
      </c>
      <c r="AU183" s="231" t="s">
        <v>86</v>
      </c>
      <c r="AY183" s="17" t="s">
        <v>140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147</v>
      </c>
      <c r="BM183" s="231" t="s">
        <v>1521</v>
      </c>
    </row>
    <row r="184" s="2" customFormat="1" ht="14.4" customHeight="1">
      <c r="A184" s="38"/>
      <c r="B184" s="39"/>
      <c r="C184" s="219" t="s">
        <v>471</v>
      </c>
      <c r="D184" s="219" t="s">
        <v>143</v>
      </c>
      <c r="E184" s="220" t="s">
        <v>1522</v>
      </c>
      <c r="F184" s="221" t="s">
        <v>1523</v>
      </c>
      <c r="G184" s="222" t="s">
        <v>146</v>
      </c>
      <c r="H184" s="223">
        <v>21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147</v>
      </c>
      <c r="AT184" s="231" t="s">
        <v>143</v>
      </c>
      <c r="AU184" s="231" t="s">
        <v>86</v>
      </c>
      <c r="AY184" s="17" t="s">
        <v>140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147</v>
      </c>
      <c r="BM184" s="231" t="s">
        <v>1524</v>
      </c>
    </row>
    <row r="185" s="2" customFormat="1" ht="14.4" customHeight="1">
      <c r="A185" s="38"/>
      <c r="B185" s="39"/>
      <c r="C185" s="266" t="s">
        <v>477</v>
      </c>
      <c r="D185" s="266" t="s">
        <v>362</v>
      </c>
      <c r="E185" s="267" t="s">
        <v>1525</v>
      </c>
      <c r="F185" s="268" t="s">
        <v>1526</v>
      </c>
      <c r="G185" s="269" t="s">
        <v>146</v>
      </c>
      <c r="H185" s="270">
        <v>21</v>
      </c>
      <c r="I185" s="271"/>
      <c r="J185" s="272">
        <f>ROUND(I185*H185,2)</f>
        <v>0</v>
      </c>
      <c r="K185" s="273"/>
      <c r="L185" s="274"/>
      <c r="M185" s="275" t="s">
        <v>1</v>
      </c>
      <c r="N185" s="276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182</v>
      </c>
      <c r="AT185" s="231" t="s">
        <v>362</v>
      </c>
      <c r="AU185" s="231" t="s">
        <v>86</v>
      </c>
      <c r="AY185" s="17" t="s">
        <v>140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147</v>
      </c>
      <c r="BM185" s="231" t="s">
        <v>1527</v>
      </c>
    </row>
    <row r="186" s="2" customFormat="1" ht="14.4" customHeight="1">
      <c r="A186" s="38"/>
      <c r="B186" s="39"/>
      <c r="C186" s="266" t="s">
        <v>481</v>
      </c>
      <c r="D186" s="266" t="s">
        <v>362</v>
      </c>
      <c r="E186" s="267" t="s">
        <v>1528</v>
      </c>
      <c r="F186" s="268" t="s">
        <v>1529</v>
      </c>
      <c r="G186" s="269" t="s">
        <v>146</v>
      </c>
      <c r="H186" s="270">
        <v>48</v>
      </c>
      <c r="I186" s="271"/>
      <c r="J186" s="272">
        <f>ROUND(I186*H186,2)</f>
        <v>0</v>
      </c>
      <c r="K186" s="273"/>
      <c r="L186" s="274"/>
      <c r="M186" s="275" t="s">
        <v>1</v>
      </c>
      <c r="N186" s="276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182</v>
      </c>
      <c r="AT186" s="231" t="s">
        <v>362</v>
      </c>
      <c r="AU186" s="231" t="s">
        <v>86</v>
      </c>
      <c r="AY186" s="17" t="s">
        <v>140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147</v>
      </c>
      <c r="BM186" s="231" t="s">
        <v>1530</v>
      </c>
    </row>
    <row r="187" s="2" customFormat="1" ht="14.4" customHeight="1">
      <c r="A187" s="38"/>
      <c r="B187" s="39"/>
      <c r="C187" s="266" t="s">
        <v>485</v>
      </c>
      <c r="D187" s="266" t="s">
        <v>362</v>
      </c>
      <c r="E187" s="267" t="s">
        <v>1531</v>
      </c>
      <c r="F187" s="268" t="s">
        <v>1532</v>
      </c>
      <c r="G187" s="269" t="s">
        <v>146</v>
      </c>
      <c r="H187" s="270">
        <v>4</v>
      </c>
      <c r="I187" s="271"/>
      <c r="J187" s="272">
        <f>ROUND(I187*H187,2)</f>
        <v>0</v>
      </c>
      <c r="K187" s="273"/>
      <c r="L187" s="274"/>
      <c r="M187" s="275" t="s">
        <v>1</v>
      </c>
      <c r="N187" s="276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182</v>
      </c>
      <c r="AT187" s="231" t="s">
        <v>362</v>
      </c>
      <c r="AU187" s="231" t="s">
        <v>86</v>
      </c>
      <c r="AY187" s="17" t="s">
        <v>140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147</v>
      </c>
      <c r="BM187" s="231" t="s">
        <v>1533</v>
      </c>
    </row>
    <row r="188" s="2" customFormat="1" ht="14.4" customHeight="1">
      <c r="A188" s="38"/>
      <c r="B188" s="39"/>
      <c r="C188" s="266" t="s">
        <v>491</v>
      </c>
      <c r="D188" s="266" t="s">
        <v>362</v>
      </c>
      <c r="E188" s="267" t="s">
        <v>1534</v>
      </c>
      <c r="F188" s="268" t="s">
        <v>1535</v>
      </c>
      <c r="G188" s="269" t="s">
        <v>146</v>
      </c>
      <c r="H188" s="270">
        <v>26</v>
      </c>
      <c r="I188" s="271"/>
      <c r="J188" s="272">
        <f>ROUND(I188*H188,2)</f>
        <v>0</v>
      </c>
      <c r="K188" s="273"/>
      <c r="L188" s="274"/>
      <c r="M188" s="275" t="s">
        <v>1</v>
      </c>
      <c r="N188" s="276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182</v>
      </c>
      <c r="AT188" s="231" t="s">
        <v>362</v>
      </c>
      <c r="AU188" s="231" t="s">
        <v>86</v>
      </c>
      <c r="AY188" s="17" t="s">
        <v>140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147</v>
      </c>
      <c r="BM188" s="231" t="s">
        <v>1536</v>
      </c>
    </row>
    <row r="189" s="2" customFormat="1" ht="14.4" customHeight="1">
      <c r="A189" s="38"/>
      <c r="B189" s="39"/>
      <c r="C189" s="266" t="s">
        <v>497</v>
      </c>
      <c r="D189" s="266" t="s">
        <v>362</v>
      </c>
      <c r="E189" s="267" t="s">
        <v>1537</v>
      </c>
      <c r="F189" s="268" t="s">
        <v>1538</v>
      </c>
      <c r="G189" s="269" t="s">
        <v>146</v>
      </c>
      <c r="H189" s="270">
        <v>23</v>
      </c>
      <c r="I189" s="271"/>
      <c r="J189" s="272">
        <f>ROUND(I189*H189,2)</f>
        <v>0</v>
      </c>
      <c r="K189" s="273"/>
      <c r="L189" s="274"/>
      <c r="M189" s="275" t="s">
        <v>1</v>
      </c>
      <c r="N189" s="276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182</v>
      </c>
      <c r="AT189" s="231" t="s">
        <v>362</v>
      </c>
      <c r="AU189" s="231" t="s">
        <v>86</v>
      </c>
      <c r="AY189" s="17" t="s">
        <v>140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147</v>
      </c>
      <c r="BM189" s="231" t="s">
        <v>1539</v>
      </c>
    </row>
    <row r="190" s="2" customFormat="1" ht="14.4" customHeight="1">
      <c r="A190" s="38"/>
      <c r="B190" s="39"/>
      <c r="C190" s="266" t="s">
        <v>501</v>
      </c>
      <c r="D190" s="266" t="s">
        <v>362</v>
      </c>
      <c r="E190" s="267" t="s">
        <v>1540</v>
      </c>
      <c r="F190" s="268" t="s">
        <v>1541</v>
      </c>
      <c r="G190" s="269" t="s">
        <v>146</v>
      </c>
      <c r="H190" s="270">
        <v>2</v>
      </c>
      <c r="I190" s="271"/>
      <c r="J190" s="272">
        <f>ROUND(I190*H190,2)</f>
        <v>0</v>
      </c>
      <c r="K190" s="273"/>
      <c r="L190" s="274"/>
      <c r="M190" s="275" t="s">
        <v>1</v>
      </c>
      <c r="N190" s="276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182</v>
      </c>
      <c r="AT190" s="231" t="s">
        <v>362</v>
      </c>
      <c r="AU190" s="231" t="s">
        <v>86</v>
      </c>
      <c r="AY190" s="17" t="s">
        <v>140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147</v>
      </c>
      <c r="BM190" s="231" t="s">
        <v>1542</v>
      </c>
    </row>
    <row r="191" s="2" customFormat="1" ht="14.4" customHeight="1">
      <c r="A191" s="38"/>
      <c r="B191" s="39"/>
      <c r="C191" s="266" t="s">
        <v>505</v>
      </c>
      <c r="D191" s="266" t="s">
        <v>362</v>
      </c>
      <c r="E191" s="267" t="s">
        <v>1543</v>
      </c>
      <c r="F191" s="268" t="s">
        <v>1544</v>
      </c>
      <c r="G191" s="269" t="s">
        <v>146</v>
      </c>
      <c r="H191" s="270">
        <v>1</v>
      </c>
      <c r="I191" s="271"/>
      <c r="J191" s="272">
        <f>ROUND(I191*H191,2)</f>
        <v>0</v>
      </c>
      <c r="K191" s="273"/>
      <c r="L191" s="274"/>
      <c r="M191" s="275" t="s">
        <v>1</v>
      </c>
      <c r="N191" s="276" t="s">
        <v>41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182</v>
      </c>
      <c r="AT191" s="231" t="s">
        <v>362</v>
      </c>
      <c r="AU191" s="231" t="s">
        <v>86</v>
      </c>
      <c r="AY191" s="17" t="s">
        <v>140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147</v>
      </c>
      <c r="BM191" s="231" t="s">
        <v>1545</v>
      </c>
    </row>
    <row r="192" s="2" customFormat="1" ht="14.4" customHeight="1">
      <c r="A192" s="38"/>
      <c r="B192" s="39"/>
      <c r="C192" s="219" t="s">
        <v>509</v>
      </c>
      <c r="D192" s="219" t="s">
        <v>143</v>
      </c>
      <c r="E192" s="220" t="s">
        <v>1546</v>
      </c>
      <c r="F192" s="221" t="s">
        <v>1547</v>
      </c>
      <c r="G192" s="222" t="s">
        <v>146</v>
      </c>
      <c r="H192" s="223">
        <v>2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147</v>
      </c>
      <c r="AT192" s="231" t="s">
        <v>143</v>
      </c>
      <c r="AU192" s="231" t="s">
        <v>86</v>
      </c>
      <c r="AY192" s="17" t="s">
        <v>140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147</v>
      </c>
      <c r="BM192" s="231" t="s">
        <v>1548</v>
      </c>
    </row>
    <row r="193" s="2" customFormat="1" ht="14.4" customHeight="1">
      <c r="A193" s="38"/>
      <c r="B193" s="39"/>
      <c r="C193" s="266" t="s">
        <v>515</v>
      </c>
      <c r="D193" s="266" t="s">
        <v>362</v>
      </c>
      <c r="E193" s="267" t="s">
        <v>1549</v>
      </c>
      <c r="F193" s="268" t="s">
        <v>1550</v>
      </c>
      <c r="G193" s="269" t="s">
        <v>146</v>
      </c>
      <c r="H193" s="270">
        <v>2</v>
      </c>
      <c r="I193" s="271"/>
      <c r="J193" s="272">
        <f>ROUND(I193*H193,2)</f>
        <v>0</v>
      </c>
      <c r="K193" s="273"/>
      <c r="L193" s="274"/>
      <c r="M193" s="275" t="s">
        <v>1</v>
      </c>
      <c r="N193" s="276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182</v>
      </c>
      <c r="AT193" s="231" t="s">
        <v>362</v>
      </c>
      <c r="AU193" s="231" t="s">
        <v>86</v>
      </c>
      <c r="AY193" s="17" t="s">
        <v>140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147</v>
      </c>
      <c r="BM193" s="231" t="s">
        <v>1551</v>
      </c>
    </row>
    <row r="194" s="2" customFormat="1" ht="14.4" customHeight="1">
      <c r="A194" s="38"/>
      <c r="B194" s="39"/>
      <c r="C194" s="219" t="s">
        <v>519</v>
      </c>
      <c r="D194" s="219" t="s">
        <v>143</v>
      </c>
      <c r="E194" s="220" t="s">
        <v>1552</v>
      </c>
      <c r="F194" s="221" t="s">
        <v>1553</v>
      </c>
      <c r="G194" s="222" t="s">
        <v>146</v>
      </c>
      <c r="H194" s="223">
        <v>2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147</v>
      </c>
      <c r="AT194" s="231" t="s">
        <v>143</v>
      </c>
      <c r="AU194" s="231" t="s">
        <v>86</v>
      </c>
      <c r="AY194" s="17" t="s">
        <v>140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147</v>
      </c>
      <c r="BM194" s="231" t="s">
        <v>1554</v>
      </c>
    </row>
    <row r="195" s="2" customFormat="1" ht="14.4" customHeight="1">
      <c r="A195" s="38"/>
      <c r="B195" s="39"/>
      <c r="C195" s="266" t="s">
        <v>525</v>
      </c>
      <c r="D195" s="266" t="s">
        <v>362</v>
      </c>
      <c r="E195" s="267" t="s">
        <v>1555</v>
      </c>
      <c r="F195" s="268" t="s">
        <v>1556</v>
      </c>
      <c r="G195" s="269" t="s">
        <v>146</v>
      </c>
      <c r="H195" s="270">
        <v>2</v>
      </c>
      <c r="I195" s="271"/>
      <c r="J195" s="272">
        <f>ROUND(I195*H195,2)</f>
        <v>0</v>
      </c>
      <c r="K195" s="273"/>
      <c r="L195" s="274"/>
      <c r="M195" s="275" t="s">
        <v>1</v>
      </c>
      <c r="N195" s="276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182</v>
      </c>
      <c r="AT195" s="231" t="s">
        <v>362</v>
      </c>
      <c r="AU195" s="231" t="s">
        <v>86</v>
      </c>
      <c r="AY195" s="17" t="s">
        <v>140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147</v>
      </c>
      <c r="BM195" s="231" t="s">
        <v>1557</v>
      </c>
    </row>
    <row r="196" s="2" customFormat="1" ht="14.4" customHeight="1">
      <c r="A196" s="38"/>
      <c r="B196" s="39"/>
      <c r="C196" s="219" t="s">
        <v>529</v>
      </c>
      <c r="D196" s="219" t="s">
        <v>143</v>
      </c>
      <c r="E196" s="220" t="s">
        <v>1558</v>
      </c>
      <c r="F196" s="221" t="s">
        <v>1559</v>
      </c>
      <c r="G196" s="222" t="s">
        <v>146</v>
      </c>
      <c r="H196" s="223">
        <v>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147</v>
      </c>
      <c r="AT196" s="231" t="s">
        <v>143</v>
      </c>
      <c r="AU196" s="231" t="s">
        <v>86</v>
      </c>
      <c r="AY196" s="17" t="s">
        <v>140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147</v>
      </c>
      <c r="BM196" s="231" t="s">
        <v>1560</v>
      </c>
    </row>
    <row r="197" s="2" customFormat="1" ht="14.4" customHeight="1">
      <c r="A197" s="38"/>
      <c r="B197" s="39"/>
      <c r="C197" s="266" t="s">
        <v>535</v>
      </c>
      <c r="D197" s="266" t="s">
        <v>362</v>
      </c>
      <c r="E197" s="267" t="s">
        <v>1561</v>
      </c>
      <c r="F197" s="268" t="s">
        <v>1562</v>
      </c>
      <c r="G197" s="269" t="s">
        <v>146</v>
      </c>
      <c r="H197" s="270">
        <v>1</v>
      </c>
      <c r="I197" s="271"/>
      <c r="J197" s="272">
        <f>ROUND(I197*H197,2)</f>
        <v>0</v>
      </c>
      <c r="K197" s="273"/>
      <c r="L197" s="274"/>
      <c r="M197" s="275" t="s">
        <v>1</v>
      </c>
      <c r="N197" s="276" t="s">
        <v>41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182</v>
      </c>
      <c r="AT197" s="231" t="s">
        <v>362</v>
      </c>
      <c r="AU197" s="231" t="s">
        <v>86</v>
      </c>
      <c r="AY197" s="17" t="s">
        <v>140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147</v>
      </c>
      <c r="BM197" s="231" t="s">
        <v>1563</v>
      </c>
    </row>
    <row r="198" s="2" customFormat="1" ht="14.4" customHeight="1">
      <c r="A198" s="38"/>
      <c r="B198" s="39"/>
      <c r="C198" s="219" t="s">
        <v>540</v>
      </c>
      <c r="D198" s="219" t="s">
        <v>143</v>
      </c>
      <c r="E198" s="220" t="s">
        <v>1564</v>
      </c>
      <c r="F198" s="221" t="s">
        <v>1565</v>
      </c>
      <c r="G198" s="222" t="s">
        <v>146</v>
      </c>
      <c r="H198" s="223">
        <v>5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147</v>
      </c>
      <c r="AT198" s="231" t="s">
        <v>143</v>
      </c>
      <c r="AU198" s="231" t="s">
        <v>86</v>
      </c>
      <c r="AY198" s="17" t="s">
        <v>140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147</v>
      </c>
      <c r="BM198" s="231" t="s">
        <v>1566</v>
      </c>
    </row>
    <row r="199" s="2" customFormat="1" ht="14.4" customHeight="1">
      <c r="A199" s="38"/>
      <c r="B199" s="39"/>
      <c r="C199" s="219" t="s">
        <v>545</v>
      </c>
      <c r="D199" s="219" t="s">
        <v>143</v>
      </c>
      <c r="E199" s="220" t="s">
        <v>1567</v>
      </c>
      <c r="F199" s="221" t="s">
        <v>1568</v>
      </c>
      <c r="G199" s="222" t="s">
        <v>146</v>
      </c>
      <c r="H199" s="223">
        <v>3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147</v>
      </c>
      <c r="AT199" s="231" t="s">
        <v>143</v>
      </c>
      <c r="AU199" s="231" t="s">
        <v>86</v>
      </c>
      <c r="AY199" s="17" t="s">
        <v>140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147</v>
      </c>
      <c r="BM199" s="231" t="s">
        <v>1569</v>
      </c>
    </row>
    <row r="200" s="2" customFormat="1" ht="14.4" customHeight="1">
      <c r="A200" s="38"/>
      <c r="B200" s="39"/>
      <c r="C200" s="219" t="s">
        <v>550</v>
      </c>
      <c r="D200" s="219" t="s">
        <v>143</v>
      </c>
      <c r="E200" s="220" t="s">
        <v>1570</v>
      </c>
      <c r="F200" s="221" t="s">
        <v>1571</v>
      </c>
      <c r="G200" s="222" t="s">
        <v>146</v>
      </c>
      <c r="H200" s="223">
        <v>1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147</v>
      </c>
      <c r="AT200" s="231" t="s">
        <v>143</v>
      </c>
      <c r="AU200" s="231" t="s">
        <v>86</v>
      </c>
      <c r="AY200" s="17" t="s">
        <v>140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147</v>
      </c>
      <c r="BM200" s="231" t="s">
        <v>1572</v>
      </c>
    </row>
    <row r="201" s="2" customFormat="1" ht="14.4" customHeight="1">
      <c r="A201" s="38"/>
      <c r="B201" s="39"/>
      <c r="C201" s="266" t="s">
        <v>555</v>
      </c>
      <c r="D201" s="266" t="s">
        <v>362</v>
      </c>
      <c r="E201" s="267" t="s">
        <v>1573</v>
      </c>
      <c r="F201" s="268" t="s">
        <v>1574</v>
      </c>
      <c r="G201" s="269" t="s">
        <v>146</v>
      </c>
      <c r="H201" s="270">
        <v>1</v>
      </c>
      <c r="I201" s="271"/>
      <c r="J201" s="272">
        <f>ROUND(I201*H201,2)</f>
        <v>0</v>
      </c>
      <c r="K201" s="273"/>
      <c r="L201" s="274"/>
      <c r="M201" s="275" t="s">
        <v>1</v>
      </c>
      <c r="N201" s="276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182</v>
      </c>
      <c r="AT201" s="231" t="s">
        <v>362</v>
      </c>
      <c r="AU201" s="231" t="s">
        <v>86</v>
      </c>
      <c r="AY201" s="17" t="s">
        <v>140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147</v>
      </c>
      <c r="BM201" s="231" t="s">
        <v>1575</v>
      </c>
    </row>
    <row r="202" s="2" customFormat="1" ht="14.4" customHeight="1">
      <c r="A202" s="38"/>
      <c r="B202" s="39"/>
      <c r="C202" s="219" t="s">
        <v>561</v>
      </c>
      <c r="D202" s="219" t="s">
        <v>143</v>
      </c>
      <c r="E202" s="220" t="s">
        <v>1576</v>
      </c>
      <c r="F202" s="221" t="s">
        <v>1577</v>
      </c>
      <c r="G202" s="222" t="s">
        <v>146</v>
      </c>
      <c r="H202" s="223">
        <v>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147</v>
      </c>
      <c r="AT202" s="231" t="s">
        <v>143</v>
      </c>
      <c r="AU202" s="231" t="s">
        <v>86</v>
      </c>
      <c r="AY202" s="17" t="s">
        <v>140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147</v>
      </c>
      <c r="BM202" s="231" t="s">
        <v>1578</v>
      </c>
    </row>
    <row r="203" s="2" customFormat="1" ht="14.4" customHeight="1">
      <c r="A203" s="38"/>
      <c r="B203" s="39"/>
      <c r="C203" s="266" t="s">
        <v>565</v>
      </c>
      <c r="D203" s="266" t="s">
        <v>362</v>
      </c>
      <c r="E203" s="267" t="s">
        <v>1579</v>
      </c>
      <c r="F203" s="268" t="s">
        <v>1580</v>
      </c>
      <c r="G203" s="269" t="s">
        <v>146</v>
      </c>
      <c r="H203" s="270">
        <v>1</v>
      </c>
      <c r="I203" s="271"/>
      <c r="J203" s="272">
        <f>ROUND(I203*H203,2)</f>
        <v>0</v>
      </c>
      <c r="K203" s="273"/>
      <c r="L203" s="274"/>
      <c r="M203" s="275" t="s">
        <v>1</v>
      </c>
      <c r="N203" s="276" t="s">
        <v>41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182</v>
      </c>
      <c r="AT203" s="231" t="s">
        <v>362</v>
      </c>
      <c r="AU203" s="231" t="s">
        <v>86</v>
      </c>
      <c r="AY203" s="17" t="s">
        <v>140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147</v>
      </c>
      <c r="BM203" s="231" t="s">
        <v>1581</v>
      </c>
    </row>
    <row r="204" s="2" customFormat="1" ht="14.4" customHeight="1">
      <c r="A204" s="38"/>
      <c r="B204" s="39"/>
      <c r="C204" s="219" t="s">
        <v>570</v>
      </c>
      <c r="D204" s="219" t="s">
        <v>143</v>
      </c>
      <c r="E204" s="220" t="s">
        <v>1582</v>
      </c>
      <c r="F204" s="221" t="s">
        <v>1583</v>
      </c>
      <c r="G204" s="222" t="s">
        <v>146</v>
      </c>
      <c r="H204" s="223">
        <v>1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147</v>
      </c>
      <c r="AT204" s="231" t="s">
        <v>143</v>
      </c>
      <c r="AU204" s="231" t="s">
        <v>86</v>
      </c>
      <c r="AY204" s="17" t="s">
        <v>140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147</v>
      </c>
      <c r="BM204" s="231" t="s">
        <v>1584</v>
      </c>
    </row>
    <row r="205" s="2" customFormat="1" ht="14.4" customHeight="1">
      <c r="A205" s="38"/>
      <c r="B205" s="39"/>
      <c r="C205" s="266" t="s">
        <v>580</v>
      </c>
      <c r="D205" s="266" t="s">
        <v>362</v>
      </c>
      <c r="E205" s="267" t="s">
        <v>1585</v>
      </c>
      <c r="F205" s="268" t="s">
        <v>1586</v>
      </c>
      <c r="G205" s="269" t="s">
        <v>146</v>
      </c>
      <c r="H205" s="270">
        <v>1</v>
      </c>
      <c r="I205" s="271"/>
      <c r="J205" s="272">
        <f>ROUND(I205*H205,2)</f>
        <v>0</v>
      </c>
      <c r="K205" s="273"/>
      <c r="L205" s="274"/>
      <c r="M205" s="275" t="s">
        <v>1</v>
      </c>
      <c r="N205" s="276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182</v>
      </c>
      <c r="AT205" s="231" t="s">
        <v>362</v>
      </c>
      <c r="AU205" s="231" t="s">
        <v>86</v>
      </c>
      <c r="AY205" s="17" t="s">
        <v>140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147</v>
      </c>
      <c r="BM205" s="231" t="s">
        <v>1587</v>
      </c>
    </row>
    <row r="206" s="2" customFormat="1" ht="14.4" customHeight="1">
      <c r="A206" s="38"/>
      <c r="B206" s="39"/>
      <c r="C206" s="219" t="s">
        <v>585</v>
      </c>
      <c r="D206" s="219" t="s">
        <v>143</v>
      </c>
      <c r="E206" s="220" t="s">
        <v>1588</v>
      </c>
      <c r="F206" s="221" t="s">
        <v>1589</v>
      </c>
      <c r="G206" s="222" t="s">
        <v>146</v>
      </c>
      <c r="H206" s="223">
        <v>1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147</v>
      </c>
      <c r="AT206" s="231" t="s">
        <v>143</v>
      </c>
      <c r="AU206" s="231" t="s">
        <v>86</v>
      </c>
      <c r="AY206" s="17" t="s">
        <v>140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147</v>
      </c>
      <c r="BM206" s="231" t="s">
        <v>1590</v>
      </c>
    </row>
    <row r="207" s="2" customFormat="1" ht="14.4" customHeight="1">
      <c r="A207" s="38"/>
      <c r="B207" s="39"/>
      <c r="C207" s="266" t="s">
        <v>590</v>
      </c>
      <c r="D207" s="266" t="s">
        <v>362</v>
      </c>
      <c r="E207" s="267" t="s">
        <v>1591</v>
      </c>
      <c r="F207" s="268" t="s">
        <v>1592</v>
      </c>
      <c r="G207" s="269" t="s">
        <v>146</v>
      </c>
      <c r="H207" s="270">
        <v>1</v>
      </c>
      <c r="I207" s="271"/>
      <c r="J207" s="272">
        <f>ROUND(I207*H207,2)</f>
        <v>0</v>
      </c>
      <c r="K207" s="273"/>
      <c r="L207" s="274"/>
      <c r="M207" s="275" t="s">
        <v>1</v>
      </c>
      <c r="N207" s="276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182</v>
      </c>
      <c r="AT207" s="231" t="s">
        <v>362</v>
      </c>
      <c r="AU207" s="231" t="s">
        <v>86</v>
      </c>
      <c r="AY207" s="17" t="s">
        <v>140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147</v>
      </c>
      <c r="BM207" s="231" t="s">
        <v>1593</v>
      </c>
    </row>
    <row r="208" s="2" customFormat="1" ht="14.4" customHeight="1">
      <c r="A208" s="38"/>
      <c r="B208" s="39"/>
      <c r="C208" s="219" t="s">
        <v>595</v>
      </c>
      <c r="D208" s="219" t="s">
        <v>143</v>
      </c>
      <c r="E208" s="220" t="s">
        <v>1594</v>
      </c>
      <c r="F208" s="221" t="s">
        <v>1595</v>
      </c>
      <c r="G208" s="222" t="s">
        <v>146</v>
      </c>
      <c r="H208" s="223">
        <v>46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147</v>
      </c>
      <c r="AT208" s="231" t="s">
        <v>143</v>
      </c>
      <c r="AU208" s="231" t="s">
        <v>86</v>
      </c>
      <c r="AY208" s="17" t="s">
        <v>140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147</v>
      </c>
      <c r="BM208" s="231" t="s">
        <v>1596</v>
      </c>
    </row>
    <row r="209" s="2" customFormat="1" ht="14.4" customHeight="1">
      <c r="A209" s="38"/>
      <c r="B209" s="39"/>
      <c r="C209" s="266" t="s">
        <v>600</v>
      </c>
      <c r="D209" s="266" t="s">
        <v>362</v>
      </c>
      <c r="E209" s="267" t="s">
        <v>1597</v>
      </c>
      <c r="F209" s="268" t="s">
        <v>1598</v>
      </c>
      <c r="G209" s="269" t="s">
        <v>146</v>
      </c>
      <c r="H209" s="270">
        <v>24</v>
      </c>
      <c r="I209" s="271"/>
      <c r="J209" s="272">
        <f>ROUND(I209*H209,2)</f>
        <v>0</v>
      </c>
      <c r="K209" s="273"/>
      <c r="L209" s="274"/>
      <c r="M209" s="275" t="s">
        <v>1</v>
      </c>
      <c r="N209" s="276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182</v>
      </c>
      <c r="AT209" s="231" t="s">
        <v>362</v>
      </c>
      <c r="AU209" s="231" t="s">
        <v>86</v>
      </c>
      <c r="AY209" s="17" t="s">
        <v>140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147</v>
      </c>
      <c r="BM209" s="231" t="s">
        <v>1599</v>
      </c>
    </row>
    <row r="210" s="2" customFormat="1" ht="14.4" customHeight="1">
      <c r="A210" s="38"/>
      <c r="B210" s="39"/>
      <c r="C210" s="266" t="s">
        <v>606</v>
      </c>
      <c r="D210" s="266" t="s">
        <v>362</v>
      </c>
      <c r="E210" s="267" t="s">
        <v>1600</v>
      </c>
      <c r="F210" s="268" t="s">
        <v>1601</v>
      </c>
      <c r="G210" s="269" t="s">
        <v>146</v>
      </c>
      <c r="H210" s="270">
        <v>12</v>
      </c>
      <c r="I210" s="271"/>
      <c r="J210" s="272">
        <f>ROUND(I210*H210,2)</f>
        <v>0</v>
      </c>
      <c r="K210" s="273"/>
      <c r="L210" s="274"/>
      <c r="M210" s="275" t="s">
        <v>1</v>
      </c>
      <c r="N210" s="276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182</v>
      </c>
      <c r="AT210" s="231" t="s">
        <v>362</v>
      </c>
      <c r="AU210" s="231" t="s">
        <v>86</v>
      </c>
      <c r="AY210" s="17" t="s">
        <v>140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147</v>
      </c>
      <c r="BM210" s="231" t="s">
        <v>1602</v>
      </c>
    </row>
    <row r="211" s="2" customFormat="1" ht="19.8" customHeight="1">
      <c r="A211" s="38"/>
      <c r="B211" s="39"/>
      <c r="C211" s="266" t="s">
        <v>612</v>
      </c>
      <c r="D211" s="266" t="s">
        <v>362</v>
      </c>
      <c r="E211" s="267" t="s">
        <v>1603</v>
      </c>
      <c r="F211" s="268" t="s">
        <v>1604</v>
      </c>
      <c r="G211" s="269" t="s">
        <v>146</v>
      </c>
      <c r="H211" s="270">
        <v>10</v>
      </c>
      <c r="I211" s="271"/>
      <c r="J211" s="272">
        <f>ROUND(I211*H211,2)</f>
        <v>0</v>
      </c>
      <c r="K211" s="273"/>
      <c r="L211" s="274"/>
      <c r="M211" s="275" t="s">
        <v>1</v>
      </c>
      <c r="N211" s="276" t="s">
        <v>41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182</v>
      </c>
      <c r="AT211" s="231" t="s">
        <v>362</v>
      </c>
      <c r="AU211" s="231" t="s">
        <v>86</v>
      </c>
      <c r="AY211" s="17" t="s">
        <v>140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147</v>
      </c>
      <c r="BM211" s="231" t="s">
        <v>1605</v>
      </c>
    </row>
    <row r="212" s="2" customFormat="1" ht="14.4" customHeight="1">
      <c r="A212" s="38"/>
      <c r="B212" s="39"/>
      <c r="C212" s="219" t="s">
        <v>616</v>
      </c>
      <c r="D212" s="219" t="s">
        <v>143</v>
      </c>
      <c r="E212" s="220" t="s">
        <v>1606</v>
      </c>
      <c r="F212" s="221" t="s">
        <v>1607</v>
      </c>
      <c r="G212" s="222" t="s">
        <v>146</v>
      </c>
      <c r="H212" s="223">
        <v>15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147</v>
      </c>
      <c r="AT212" s="231" t="s">
        <v>143</v>
      </c>
      <c r="AU212" s="231" t="s">
        <v>86</v>
      </c>
      <c r="AY212" s="17" t="s">
        <v>140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147</v>
      </c>
      <c r="BM212" s="231" t="s">
        <v>1608</v>
      </c>
    </row>
    <row r="213" s="2" customFormat="1" ht="19.8" customHeight="1">
      <c r="A213" s="38"/>
      <c r="B213" s="39"/>
      <c r="C213" s="266" t="s">
        <v>620</v>
      </c>
      <c r="D213" s="266" t="s">
        <v>362</v>
      </c>
      <c r="E213" s="267" t="s">
        <v>1609</v>
      </c>
      <c r="F213" s="268" t="s">
        <v>1610</v>
      </c>
      <c r="G213" s="269" t="s">
        <v>146</v>
      </c>
      <c r="H213" s="270">
        <v>4</v>
      </c>
      <c r="I213" s="271"/>
      <c r="J213" s="272">
        <f>ROUND(I213*H213,2)</f>
        <v>0</v>
      </c>
      <c r="K213" s="273"/>
      <c r="L213" s="274"/>
      <c r="M213" s="275" t="s">
        <v>1</v>
      </c>
      <c r="N213" s="276" t="s">
        <v>41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182</v>
      </c>
      <c r="AT213" s="231" t="s">
        <v>362</v>
      </c>
      <c r="AU213" s="231" t="s">
        <v>86</v>
      </c>
      <c r="AY213" s="17" t="s">
        <v>140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147</v>
      </c>
      <c r="BM213" s="231" t="s">
        <v>1611</v>
      </c>
    </row>
    <row r="214" s="2" customFormat="1" ht="19.8" customHeight="1">
      <c r="A214" s="38"/>
      <c r="B214" s="39"/>
      <c r="C214" s="266" t="s">
        <v>625</v>
      </c>
      <c r="D214" s="266" t="s">
        <v>362</v>
      </c>
      <c r="E214" s="267" t="s">
        <v>1612</v>
      </c>
      <c r="F214" s="268" t="s">
        <v>1613</v>
      </c>
      <c r="G214" s="269" t="s">
        <v>146</v>
      </c>
      <c r="H214" s="270">
        <v>2</v>
      </c>
      <c r="I214" s="271"/>
      <c r="J214" s="272">
        <f>ROUND(I214*H214,2)</f>
        <v>0</v>
      </c>
      <c r="K214" s="273"/>
      <c r="L214" s="274"/>
      <c r="M214" s="275" t="s">
        <v>1</v>
      </c>
      <c r="N214" s="276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182</v>
      </c>
      <c r="AT214" s="231" t="s">
        <v>362</v>
      </c>
      <c r="AU214" s="231" t="s">
        <v>86</v>
      </c>
      <c r="AY214" s="17" t="s">
        <v>140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147</v>
      </c>
      <c r="BM214" s="231" t="s">
        <v>1614</v>
      </c>
    </row>
    <row r="215" s="2" customFormat="1" ht="19.8" customHeight="1">
      <c r="A215" s="38"/>
      <c r="B215" s="39"/>
      <c r="C215" s="266" t="s">
        <v>638</v>
      </c>
      <c r="D215" s="266" t="s">
        <v>362</v>
      </c>
      <c r="E215" s="267" t="s">
        <v>1615</v>
      </c>
      <c r="F215" s="268" t="s">
        <v>1616</v>
      </c>
      <c r="G215" s="269" t="s">
        <v>146</v>
      </c>
      <c r="H215" s="270">
        <v>3</v>
      </c>
      <c r="I215" s="271"/>
      <c r="J215" s="272">
        <f>ROUND(I215*H215,2)</f>
        <v>0</v>
      </c>
      <c r="K215" s="273"/>
      <c r="L215" s="274"/>
      <c r="M215" s="275" t="s">
        <v>1</v>
      </c>
      <c r="N215" s="276" t="s">
        <v>41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182</v>
      </c>
      <c r="AT215" s="231" t="s">
        <v>362</v>
      </c>
      <c r="AU215" s="231" t="s">
        <v>86</v>
      </c>
      <c r="AY215" s="17" t="s">
        <v>140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147</v>
      </c>
      <c r="BM215" s="231" t="s">
        <v>1617</v>
      </c>
    </row>
    <row r="216" s="2" customFormat="1" ht="19.8" customHeight="1">
      <c r="A216" s="38"/>
      <c r="B216" s="39"/>
      <c r="C216" s="266" t="s">
        <v>644</v>
      </c>
      <c r="D216" s="266" t="s">
        <v>362</v>
      </c>
      <c r="E216" s="267" t="s">
        <v>1618</v>
      </c>
      <c r="F216" s="268" t="s">
        <v>1619</v>
      </c>
      <c r="G216" s="269" t="s">
        <v>146</v>
      </c>
      <c r="H216" s="270">
        <v>4</v>
      </c>
      <c r="I216" s="271"/>
      <c r="J216" s="272">
        <f>ROUND(I216*H216,2)</f>
        <v>0</v>
      </c>
      <c r="K216" s="273"/>
      <c r="L216" s="274"/>
      <c r="M216" s="275" t="s">
        <v>1</v>
      </c>
      <c r="N216" s="276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182</v>
      </c>
      <c r="AT216" s="231" t="s">
        <v>362</v>
      </c>
      <c r="AU216" s="231" t="s">
        <v>86</v>
      </c>
      <c r="AY216" s="17" t="s">
        <v>140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147</v>
      </c>
      <c r="BM216" s="231" t="s">
        <v>1620</v>
      </c>
    </row>
    <row r="217" s="2" customFormat="1" ht="19.8" customHeight="1">
      <c r="A217" s="38"/>
      <c r="B217" s="39"/>
      <c r="C217" s="266" t="s">
        <v>649</v>
      </c>
      <c r="D217" s="266" t="s">
        <v>362</v>
      </c>
      <c r="E217" s="267" t="s">
        <v>1621</v>
      </c>
      <c r="F217" s="268" t="s">
        <v>1622</v>
      </c>
      <c r="G217" s="269" t="s">
        <v>146</v>
      </c>
      <c r="H217" s="270">
        <v>2</v>
      </c>
      <c r="I217" s="271"/>
      <c r="J217" s="272">
        <f>ROUND(I217*H217,2)</f>
        <v>0</v>
      </c>
      <c r="K217" s="273"/>
      <c r="L217" s="274"/>
      <c r="M217" s="275" t="s">
        <v>1</v>
      </c>
      <c r="N217" s="276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182</v>
      </c>
      <c r="AT217" s="231" t="s">
        <v>362</v>
      </c>
      <c r="AU217" s="231" t="s">
        <v>86</v>
      </c>
      <c r="AY217" s="17" t="s">
        <v>140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147</v>
      </c>
      <c r="BM217" s="231" t="s">
        <v>1623</v>
      </c>
    </row>
    <row r="218" s="2" customFormat="1" ht="14.4" customHeight="1">
      <c r="A218" s="38"/>
      <c r="B218" s="39"/>
      <c r="C218" s="219" t="s">
        <v>655</v>
      </c>
      <c r="D218" s="219" t="s">
        <v>143</v>
      </c>
      <c r="E218" s="220" t="s">
        <v>1624</v>
      </c>
      <c r="F218" s="221" t="s">
        <v>1625</v>
      </c>
      <c r="G218" s="222" t="s">
        <v>146</v>
      </c>
      <c r="H218" s="223">
        <v>9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147</v>
      </c>
      <c r="AT218" s="231" t="s">
        <v>143</v>
      </c>
      <c r="AU218" s="231" t="s">
        <v>86</v>
      </c>
      <c r="AY218" s="17" t="s">
        <v>140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147</v>
      </c>
      <c r="BM218" s="231" t="s">
        <v>1626</v>
      </c>
    </row>
    <row r="219" s="2" customFormat="1" ht="14.4" customHeight="1">
      <c r="A219" s="38"/>
      <c r="B219" s="39"/>
      <c r="C219" s="266" t="s">
        <v>660</v>
      </c>
      <c r="D219" s="266" t="s">
        <v>362</v>
      </c>
      <c r="E219" s="267" t="s">
        <v>1627</v>
      </c>
      <c r="F219" s="268" t="s">
        <v>1628</v>
      </c>
      <c r="G219" s="269" t="s">
        <v>146</v>
      </c>
      <c r="H219" s="270">
        <v>9</v>
      </c>
      <c r="I219" s="271"/>
      <c r="J219" s="272">
        <f>ROUND(I219*H219,2)</f>
        <v>0</v>
      </c>
      <c r="K219" s="273"/>
      <c r="L219" s="274"/>
      <c r="M219" s="275" t="s">
        <v>1</v>
      </c>
      <c r="N219" s="276" t="s">
        <v>41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182</v>
      </c>
      <c r="AT219" s="231" t="s">
        <v>362</v>
      </c>
      <c r="AU219" s="231" t="s">
        <v>86</v>
      </c>
      <c r="AY219" s="17" t="s">
        <v>140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84</v>
      </c>
      <c r="BK219" s="232">
        <f>ROUND(I219*H219,2)</f>
        <v>0</v>
      </c>
      <c r="BL219" s="17" t="s">
        <v>147</v>
      </c>
      <c r="BM219" s="231" t="s">
        <v>1629</v>
      </c>
    </row>
    <row r="220" s="2" customFormat="1" ht="14.4" customHeight="1">
      <c r="A220" s="38"/>
      <c r="B220" s="39"/>
      <c r="C220" s="266" t="s">
        <v>664</v>
      </c>
      <c r="D220" s="266" t="s">
        <v>362</v>
      </c>
      <c r="E220" s="267" t="s">
        <v>1630</v>
      </c>
      <c r="F220" s="268" t="s">
        <v>1631</v>
      </c>
      <c r="G220" s="269" t="s">
        <v>146</v>
      </c>
      <c r="H220" s="270">
        <v>9</v>
      </c>
      <c r="I220" s="271"/>
      <c r="J220" s="272">
        <f>ROUND(I220*H220,2)</f>
        <v>0</v>
      </c>
      <c r="K220" s="273"/>
      <c r="L220" s="274"/>
      <c r="M220" s="275" t="s">
        <v>1</v>
      </c>
      <c r="N220" s="276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182</v>
      </c>
      <c r="AT220" s="231" t="s">
        <v>362</v>
      </c>
      <c r="AU220" s="231" t="s">
        <v>86</v>
      </c>
      <c r="AY220" s="17" t="s">
        <v>140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147</v>
      </c>
      <c r="BM220" s="231" t="s">
        <v>1632</v>
      </c>
    </row>
    <row r="221" s="2" customFormat="1" ht="14.4" customHeight="1">
      <c r="A221" s="38"/>
      <c r="B221" s="39"/>
      <c r="C221" s="219" t="s">
        <v>1028</v>
      </c>
      <c r="D221" s="219" t="s">
        <v>143</v>
      </c>
      <c r="E221" s="220" t="s">
        <v>1633</v>
      </c>
      <c r="F221" s="221" t="s">
        <v>1634</v>
      </c>
      <c r="G221" s="222" t="s">
        <v>173</v>
      </c>
      <c r="H221" s="223">
        <v>13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41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147</v>
      </c>
      <c r="AT221" s="231" t="s">
        <v>143</v>
      </c>
      <c r="AU221" s="231" t="s">
        <v>86</v>
      </c>
      <c r="AY221" s="17" t="s">
        <v>140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147</v>
      </c>
      <c r="BM221" s="231" t="s">
        <v>1635</v>
      </c>
    </row>
    <row r="222" s="2" customFormat="1" ht="14.4" customHeight="1">
      <c r="A222" s="38"/>
      <c r="B222" s="39"/>
      <c r="C222" s="266" t="s">
        <v>1032</v>
      </c>
      <c r="D222" s="266" t="s">
        <v>362</v>
      </c>
      <c r="E222" s="267" t="s">
        <v>1636</v>
      </c>
      <c r="F222" s="268" t="s">
        <v>1637</v>
      </c>
      <c r="G222" s="269" t="s">
        <v>1326</v>
      </c>
      <c r="H222" s="270">
        <v>6</v>
      </c>
      <c r="I222" s="271"/>
      <c r="J222" s="272">
        <f>ROUND(I222*H222,2)</f>
        <v>0</v>
      </c>
      <c r="K222" s="273"/>
      <c r="L222" s="274"/>
      <c r="M222" s="275" t="s">
        <v>1</v>
      </c>
      <c r="N222" s="276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182</v>
      </c>
      <c r="AT222" s="231" t="s">
        <v>362</v>
      </c>
      <c r="AU222" s="231" t="s">
        <v>86</v>
      </c>
      <c r="AY222" s="17" t="s">
        <v>140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147</v>
      </c>
      <c r="BM222" s="231" t="s">
        <v>1638</v>
      </c>
    </row>
    <row r="223" s="2" customFormat="1" ht="14.4" customHeight="1">
      <c r="A223" s="38"/>
      <c r="B223" s="39"/>
      <c r="C223" s="219" t="s">
        <v>1037</v>
      </c>
      <c r="D223" s="219" t="s">
        <v>143</v>
      </c>
      <c r="E223" s="220" t="s">
        <v>1639</v>
      </c>
      <c r="F223" s="221" t="s">
        <v>1640</v>
      </c>
      <c r="G223" s="222" t="s">
        <v>146</v>
      </c>
      <c r="H223" s="223">
        <v>2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41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147</v>
      </c>
      <c r="AT223" s="231" t="s">
        <v>143</v>
      </c>
      <c r="AU223" s="231" t="s">
        <v>86</v>
      </c>
      <c r="AY223" s="17" t="s">
        <v>140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84</v>
      </c>
      <c r="BK223" s="232">
        <f>ROUND(I223*H223,2)</f>
        <v>0</v>
      </c>
      <c r="BL223" s="17" t="s">
        <v>147</v>
      </c>
      <c r="BM223" s="231" t="s">
        <v>1641</v>
      </c>
    </row>
    <row r="224" s="2" customFormat="1" ht="14.4" customHeight="1">
      <c r="A224" s="38"/>
      <c r="B224" s="39"/>
      <c r="C224" s="266" t="s">
        <v>1041</v>
      </c>
      <c r="D224" s="266" t="s">
        <v>362</v>
      </c>
      <c r="E224" s="267" t="s">
        <v>1642</v>
      </c>
      <c r="F224" s="268" t="s">
        <v>1643</v>
      </c>
      <c r="G224" s="269" t="s">
        <v>146</v>
      </c>
      <c r="H224" s="270">
        <v>2</v>
      </c>
      <c r="I224" s="271"/>
      <c r="J224" s="272">
        <f>ROUND(I224*H224,2)</f>
        <v>0</v>
      </c>
      <c r="K224" s="273"/>
      <c r="L224" s="274"/>
      <c r="M224" s="275" t="s">
        <v>1</v>
      </c>
      <c r="N224" s="276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182</v>
      </c>
      <c r="AT224" s="231" t="s">
        <v>362</v>
      </c>
      <c r="AU224" s="231" t="s">
        <v>86</v>
      </c>
      <c r="AY224" s="17" t="s">
        <v>140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147</v>
      </c>
      <c r="BM224" s="231" t="s">
        <v>1644</v>
      </c>
    </row>
    <row r="225" s="12" customFormat="1" ht="22.8" customHeight="1">
      <c r="A225" s="12"/>
      <c r="B225" s="203"/>
      <c r="C225" s="204"/>
      <c r="D225" s="205" t="s">
        <v>75</v>
      </c>
      <c r="E225" s="217" t="s">
        <v>1645</v>
      </c>
      <c r="F225" s="217" t="s">
        <v>1646</v>
      </c>
      <c r="G225" s="204"/>
      <c r="H225" s="204"/>
      <c r="I225" s="207"/>
      <c r="J225" s="218">
        <f>BK225</f>
        <v>0</v>
      </c>
      <c r="K225" s="204"/>
      <c r="L225" s="209"/>
      <c r="M225" s="210"/>
      <c r="N225" s="211"/>
      <c r="O225" s="211"/>
      <c r="P225" s="212">
        <f>SUM(P226:P231)</f>
        <v>0</v>
      </c>
      <c r="Q225" s="211"/>
      <c r="R225" s="212">
        <f>SUM(R226:R231)</f>
        <v>0</v>
      </c>
      <c r="S225" s="211"/>
      <c r="T225" s="213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4" t="s">
        <v>141</v>
      </c>
      <c r="AT225" s="215" t="s">
        <v>75</v>
      </c>
      <c r="AU225" s="215" t="s">
        <v>84</v>
      </c>
      <c r="AY225" s="214" t="s">
        <v>140</v>
      </c>
      <c r="BK225" s="216">
        <f>SUM(BK226:BK231)</f>
        <v>0</v>
      </c>
    </row>
    <row r="226" s="2" customFormat="1" ht="14.4" customHeight="1">
      <c r="A226" s="38"/>
      <c r="B226" s="39"/>
      <c r="C226" s="219" t="s">
        <v>1045</v>
      </c>
      <c r="D226" s="219" t="s">
        <v>143</v>
      </c>
      <c r="E226" s="220" t="s">
        <v>1647</v>
      </c>
      <c r="F226" s="221" t="s">
        <v>1648</v>
      </c>
      <c r="G226" s="222" t="s">
        <v>146</v>
      </c>
      <c r="H226" s="223">
        <v>2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147</v>
      </c>
      <c r="AT226" s="231" t="s">
        <v>143</v>
      </c>
      <c r="AU226" s="231" t="s">
        <v>86</v>
      </c>
      <c r="AY226" s="17" t="s">
        <v>140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147</v>
      </c>
      <c r="BM226" s="231" t="s">
        <v>1649</v>
      </c>
    </row>
    <row r="227" s="2" customFormat="1" ht="14.4" customHeight="1">
      <c r="A227" s="38"/>
      <c r="B227" s="39"/>
      <c r="C227" s="219" t="s">
        <v>1049</v>
      </c>
      <c r="D227" s="219" t="s">
        <v>143</v>
      </c>
      <c r="E227" s="220" t="s">
        <v>1650</v>
      </c>
      <c r="F227" s="221" t="s">
        <v>1651</v>
      </c>
      <c r="G227" s="222" t="s">
        <v>146</v>
      </c>
      <c r="H227" s="223">
        <v>121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41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147</v>
      </c>
      <c r="AT227" s="231" t="s">
        <v>143</v>
      </c>
      <c r="AU227" s="231" t="s">
        <v>86</v>
      </c>
      <c r="AY227" s="17" t="s">
        <v>140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147</v>
      </c>
      <c r="BM227" s="231" t="s">
        <v>1652</v>
      </c>
    </row>
    <row r="228" s="2" customFormat="1" ht="14.4" customHeight="1">
      <c r="A228" s="38"/>
      <c r="B228" s="39"/>
      <c r="C228" s="219" t="s">
        <v>1059</v>
      </c>
      <c r="D228" s="219" t="s">
        <v>143</v>
      </c>
      <c r="E228" s="220" t="s">
        <v>1653</v>
      </c>
      <c r="F228" s="221" t="s">
        <v>1654</v>
      </c>
      <c r="G228" s="222" t="s">
        <v>173</v>
      </c>
      <c r="H228" s="223">
        <v>495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147</v>
      </c>
      <c r="AT228" s="231" t="s">
        <v>143</v>
      </c>
      <c r="AU228" s="231" t="s">
        <v>86</v>
      </c>
      <c r="AY228" s="17" t="s">
        <v>140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147</v>
      </c>
      <c r="BM228" s="231" t="s">
        <v>1655</v>
      </c>
    </row>
    <row r="229" s="2" customFormat="1" ht="14.4" customHeight="1">
      <c r="A229" s="38"/>
      <c r="B229" s="39"/>
      <c r="C229" s="219" t="s">
        <v>1065</v>
      </c>
      <c r="D229" s="219" t="s">
        <v>143</v>
      </c>
      <c r="E229" s="220" t="s">
        <v>1656</v>
      </c>
      <c r="F229" s="221" t="s">
        <v>1657</v>
      </c>
      <c r="G229" s="222" t="s">
        <v>173</v>
      </c>
      <c r="H229" s="223">
        <v>32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41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147</v>
      </c>
      <c r="AT229" s="231" t="s">
        <v>143</v>
      </c>
      <c r="AU229" s="231" t="s">
        <v>86</v>
      </c>
      <c r="AY229" s="17" t="s">
        <v>140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147</v>
      </c>
      <c r="BM229" s="231" t="s">
        <v>1658</v>
      </c>
    </row>
    <row r="230" s="2" customFormat="1" ht="14.4" customHeight="1">
      <c r="A230" s="38"/>
      <c r="B230" s="39"/>
      <c r="C230" s="219" t="s">
        <v>1070</v>
      </c>
      <c r="D230" s="219" t="s">
        <v>143</v>
      </c>
      <c r="E230" s="220" t="s">
        <v>1659</v>
      </c>
      <c r="F230" s="221" t="s">
        <v>1660</v>
      </c>
      <c r="G230" s="222" t="s">
        <v>173</v>
      </c>
      <c r="H230" s="223">
        <v>11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147</v>
      </c>
      <c r="AT230" s="231" t="s">
        <v>143</v>
      </c>
      <c r="AU230" s="231" t="s">
        <v>86</v>
      </c>
      <c r="AY230" s="17" t="s">
        <v>140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147</v>
      </c>
      <c r="BM230" s="231" t="s">
        <v>1661</v>
      </c>
    </row>
    <row r="231" s="2" customFormat="1" ht="14.4" customHeight="1">
      <c r="A231" s="38"/>
      <c r="B231" s="39"/>
      <c r="C231" s="219" t="s">
        <v>1075</v>
      </c>
      <c r="D231" s="219" t="s">
        <v>143</v>
      </c>
      <c r="E231" s="220" t="s">
        <v>1662</v>
      </c>
      <c r="F231" s="221" t="s">
        <v>1663</v>
      </c>
      <c r="G231" s="222" t="s">
        <v>173</v>
      </c>
      <c r="H231" s="223">
        <v>11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41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147</v>
      </c>
      <c r="AT231" s="231" t="s">
        <v>143</v>
      </c>
      <c r="AU231" s="231" t="s">
        <v>86</v>
      </c>
      <c r="AY231" s="17" t="s">
        <v>140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147</v>
      </c>
      <c r="BM231" s="231" t="s">
        <v>1664</v>
      </c>
    </row>
    <row r="232" s="12" customFormat="1" ht="25.92" customHeight="1">
      <c r="A232" s="12"/>
      <c r="B232" s="203"/>
      <c r="C232" s="204"/>
      <c r="D232" s="205" t="s">
        <v>75</v>
      </c>
      <c r="E232" s="206" t="s">
        <v>1665</v>
      </c>
      <c r="F232" s="206" t="s">
        <v>1666</v>
      </c>
      <c r="G232" s="204"/>
      <c r="H232" s="204"/>
      <c r="I232" s="207"/>
      <c r="J232" s="208">
        <f>BK232</f>
        <v>0</v>
      </c>
      <c r="K232" s="204"/>
      <c r="L232" s="209"/>
      <c r="M232" s="210"/>
      <c r="N232" s="211"/>
      <c r="O232" s="211"/>
      <c r="P232" s="212">
        <f>SUM(P233:P235)</f>
        <v>0</v>
      </c>
      <c r="Q232" s="211"/>
      <c r="R232" s="212">
        <f>SUM(R233:R235)</f>
        <v>0</v>
      </c>
      <c r="S232" s="211"/>
      <c r="T232" s="213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147</v>
      </c>
      <c r="AT232" s="215" t="s">
        <v>75</v>
      </c>
      <c r="AU232" s="215" t="s">
        <v>76</v>
      </c>
      <c r="AY232" s="214" t="s">
        <v>140</v>
      </c>
      <c r="BK232" s="216">
        <f>SUM(BK233:BK235)</f>
        <v>0</v>
      </c>
    </row>
    <row r="233" s="2" customFormat="1" ht="14.4" customHeight="1">
      <c r="A233" s="38"/>
      <c r="B233" s="39"/>
      <c r="C233" s="219" t="s">
        <v>1079</v>
      </c>
      <c r="D233" s="219" t="s">
        <v>143</v>
      </c>
      <c r="E233" s="220" t="s">
        <v>1667</v>
      </c>
      <c r="F233" s="221" t="s">
        <v>1668</v>
      </c>
      <c r="G233" s="222" t="s">
        <v>1669</v>
      </c>
      <c r="H233" s="223">
        <v>1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41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147</v>
      </c>
      <c r="AT233" s="231" t="s">
        <v>143</v>
      </c>
      <c r="AU233" s="231" t="s">
        <v>84</v>
      </c>
      <c r="AY233" s="17" t="s">
        <v>140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147</v>
      </c>
      <c r="BM233" s="231" t="s">
        <v>1670</v>
      </c>
    </row>
    <row r="234" s="2" customFormat="1" ht="14.4" customHeight="1">
      <c r="A234" s="38"/>
      <c r="B234" s="39"/>
      <c r="C234" s="219" t="s">
        <v>1084</v>
      </c>
      <c r="D234" s="219" t="s">
        <v>143</v>
      </c>
      <c r="E234" s="220" t="s">
        <v>1671</v>
      </c>
      <c r="F234" s="221" t="s">
        <v>1672</v>
      </c>
      <c r="G234" s="222" t="s">
        <v>1669</v>
      </c>
      <c r="H234" s="223">
        <v>1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147</v>
      </c>
      <c r="AT234" s="231" t="s">
        <v>143</v>
      </c>
      <c r="AU234" s="231" t="s">
        <v>84</v>
      </c>
      <c r="AY234" s="17" t="s">
        <v>140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147</v>
      </c>
      <c r="BM234" s="231" t="s">
        <v>1673</v>
      </c>
    </row>
    <row r="235" s="2" customFormat="1" ht="14.4" customHeight="1">
      <c r="A235" s="38"/>
      <c r="B235" s="39"/>
      <c r="C235" s="219" t="s">
        <v>1091</v>
      </c>
      <c r="D235" s="219" t="s">
        <v>143</v>
      </c>
      <c r="E235" s="220" t="s">
        <v>1674</v>
      </c>
      <c r="F235" s="221" t="s">
        <v>1675</v>
      </c>
      <c r="G235" s="222" t="s">
        <v>1669</v>
      </c>
      <c r="H235" s="223">
        <v>1</v>
      </c>
      <c r="I235" s="224"/>
      <c r="J235" s="225">
        <f>ROUND(I235*H235,2)</f>
        <v>0</v>
      </c>
      <c r="K235" s="226"/>
      <c r="L235" s="44"/>
      <c r="M235" s="281" t="s">
        <v>1</v>
      </c>
      <c r="N235" s="282" t="s">
        <v>41</v>
      </c>
      <c r="O235" s="283"/>
      <c r="P235" s="284">
        <f>O235*H235</f>
        <v>0</v>
      </c>
      <c r="Q235" s="284">
        <v>0</v>
      </c>
      <c r="R235" s="284">
        <f>Q235*H235</f>
        <v>0</v>
      </c>
      <c r="S235" s="284">
        <v>0</v>
      </c>
      <c r="T235" s="285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147</v>
      </c>
      <c r="AT235" s="231" t="s">
        <v>143</v>
      </c>
      <c r="AU235" s="231" t="s">
        <v>84</v>
      </c>
      <c r="AY235" s="17" t="s">
        <v>140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147</v>
      </c>
      <c r="BM235" s="231" t="s">
        <v>1676</v>
      </c>
    </row>
    <row r="236" s="2" customFormat="1" ht="6.96" customHeight="1">
      <c r="A236" s="38"/>
      <c r="B236" s="66"/>
      <c r="C236" s="67"/>
      <c r="D236" s="67"/>
      <c r="E236" s="67"/>
      <c r="F236" s="67"/>
      <c r="G236" s="67"/>
      <c r="H236" s="67"/>
      <c r="I236" s="67"/>
      <c r="J236" s="67"/>
      <c r="K236" s="67"/>
      <c r="L236" s="44"/>
      <c r="M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</sheetData>
  <sheetProtection sheet="1" autoFilter="0" formatColumns="0" formatRows="0" objects="1" scenarios="1" spinCount="100000" saltValue="wiyWNORDfnetjEmkh2644r/GNcZqdUefc6ya+qSklStsF0kwQc/tnorqwssG5lLsI6jhFW5ztpXvZO5SYI3pnA==" hashValue="BLcDy3k88mI1f3/8u7HVbhTxeM4VFrohLenvz8jMeJFxfvKBdOA6h0qqntP/Z8+ZvGsQyXca/qSJ0XAdgMvfog==" algorithmName="SHA-512" password="CC35"/>
  <autoFilter ref="C119:K23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Modernizace objektu MŠ Školní ul. Chodov -Hospodářská budova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1677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ROUND((SUM(BE122:BE204)),  2)</f>
        <v>0</v>
      </c>
      <c r="G33" s="38"/>
      <c r="H33" s="38"/>
      <c r="I33" s="155">
        <v>0.20999999999999999</v>
      </c>
      <c r="J33" s="154">
        <f>ROUND(((SUM(BE122:BE204))*I33),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ROUND((SUM(BF122:BF204)),  2)</f>
        <v>0</v>
      </c>
      <c r="G34" s="38"/>
      <c r="H34" s="38"/>
      <c r="I34" s="155">
        <v>0.12</v>
      </c>
      <c r="J34" s="154">
        <f>ROUND(((SUM(BF122:BF204))*I34),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ROUND((SUM(BG122:BG204)),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ROUND((SUM(BH122:BH204)),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ROUND((SUM(BI122:BI204)),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Modernizace objektu MŠ Školní ul. Chodov -Hospodářská budova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05 - Vzduchotechnika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MŠ Chodov -příspěvková organizace</v>
      </c>
      <c r="G91" s="40"/>
      <c r="H91" s="40"/>
      <c r="I91" s="32" t="s">
        <v>30</v>
      </c>
      <c r="J91" s="36" t="str">
        <f>E21</f>
        <v>Anna Dindáková, Staré Sedlo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1678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1679</v>
      </c>
      <c r="E99" s="188"/>
      <c r="F99" s="188"/>
      <c r="G99" s="188"/>
      <c r="H99" s="188"/>
      <c r="I99" s="188"/>
      <c r="J99" s="189">
        <f>J140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1680</v>
      </c>
      <c r="E100" s="188"/>
      <c r="F100" s="188"/>
      <c r="G100" s="188"/>
      <c r="H100" s="188"/>
      <c r="I100" s="188"/>
      <c r="J100" s="189">
        <f>J159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1681</v>
      </c>
      <c r="E101" s="188"/>
      <c r="F101" s="188"/>
      <c r="G101" s="188"/>
      <c r="H101" s="188"/>
      <c r="I101" s="188"/>
      <c r="J101" s="189">
        <f>J174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1682</v>
      </c>
      <c r="E102" s="188"/>
      <c r="F102" s="188"/>
      <c r="G102" s="188"/>
      <c r="H102" s="188"/>
      <c r="I102" s="188"/>
      <c r="J102" s="189">
        <f>J189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4.4" customHeight="1">
      <c r="A112" s="38"/>
      <c r="B112" s="39"/>
      <c r="C112" s="40"/>
      <c r="D112" s="40"/>
      <c r="E112" s="174" t="str">
        <f>E7</f>
        <v>Modernizace objektu MŠ Školní ul. Chodov -Hospodářská budova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40"/>
      <c r="D114" s="40"/>
      <c r="E114" s="76" t="str">
        <f>E9</f>
        <v>05 - Vzduchotechnika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6. 9. 2024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4" customHeight="1">
      <c r="A118" s="38"/>
      <c r="B118" s="39"/>
      <c r="C118" s="32" t="s">
        <v>24</v>
      </c>
      <c r="D118" s="40"/>
      <c r="E118" s="40"/>
      <c r="F118" s="27" t="str">
        <f>E15</f>
        <v>MŠ Chodov -příspěvková organizace</v>
      </c>
      <c r="G118" s="40"/>
      <c r="H118" s="40"/>
      <c r="I118" s="32" t="s">
        <v>30</v>
      </c>
      <c r="J118" s="36" t="str">
        <f>E21</f>
        <v>Anna Dindáková, Staré Sedlo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Šimková Dita, K.Vary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126</v>
      </c>
      <c r="D121" s="194" t="s">
        <v>61</v>
      </c>
      <c r="E121" s="194" t="s">
        <v>57</v>
      </c>
      <c r="F121" s="194" t="s">
        <v>58</v>
      </c>
      <c r="G121" s="194" t="s">
        <v>127</v>
      </c>
      <c r="H121" s="194" t="s">
        <v>128</v>
      </c>
      <c r="I121" s="194" t="s">
        <v>129</v>
      </c>
      <c r="J121" s="195" t="s">
        <v>107</v>
      </c>
      <c r="K121" s="196" t="s">
        <v>130</v>
      </c>
      <c r="L121" s="197"/>
      <c r="M121" s="100" t="s">
        <v>1</v>
      </c>
      <c r="N121" s="101" t="s">
        <v>40</v>
      </c>
      <c r="O121" s="101" t="s">
        <v>131</v>
      </c>
      <c r="P121" s="101" t="s">
        <v>132</v>
      </c>
      <c r="Q121" s="101" t="s">
        <v>133</v>
      </c>
      <c r="R121" s="101" t="s">
        <v>134</v>
      </c>
      <c r="S121" s="101" t="s">
        <v>135</v>
      </c>
      <c r="T121" s="102" t="s">
        <v>136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137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0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109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353</v>
      </c>
      <c r="F123" s="206" t="s">
        <v>354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P124+P140+P159+P174+P189</f>
        <v>0</v>
      </c>
      <c r="Q123" s="211"/>
      <c r="R123" s="212">
        <f>R124+R140+R159+R174+R189</f>
        <v>0</v>
      </c>
      <c r="S123" s="211"/>
      <c r="T123" s="213">
        <f>T124+T140+T159+T174+T189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75</v>
      </c>
      <c r="AU123" s="215" t="s">
        <v>76</v>
      </c>
      <c r="AY123" s="214" t="s">
        <v>140</v>
      </c>
      <c r="BK123" s="216">
        <f>BK124+BK140+BK159+BK174+BK189</f>
        <v>0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81</v>
      </c>
      <c r="F124" s="217" t="s">
        <v>1683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SUM(P125:P139)</f>
        <v>0</v>
      </c>
      <c r="Q124" s="211"/>
      <c r="R124" s="212">
        <f>SUM(R125:R139)</f>
        <v>0</v>
      </c>
      <c r="S124" s="211"/>
      <c r="T124" s="213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75</v>
      </c>
      <c r="AU124" s="215" t="s">
        <v>84</v>
      </c>
      <c r="AY124" s="214" t="s">
        <v>140</v>
      </c>
      <c r="BK124" s="216">
        <f>SUM(BK125:BK139)</f>
        <v>0</v>
      </c>
    </row>
    <row r="125" s="2" customFormat="1" ht="14.4" customHeight="1">
      <c r="A125" s="38"/>
      <c r="B125" s="39"/>
      <c r="C125" s="219" t="s">
        <v>84</v>
      </c>
      <c r="D125" s="219" t="s">
        <v>143</v>
      </c>
      <c r="E125" s="220" t="s">
        <v>1684</v>
      </c>
      <c r="F125" s="221" t="s">
        <v>1685</v>
      </c>
      <c r="G125" s="222" t="s">
        <v>146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230</v>
      </c>
      <c r="AT125" s="231" t="s">
        <v>143</v>
      </c>
      <c r="AU125" s="231" t="s">
        <v>86</v>
      </c>
      <c r="AY125" s="17" t="s">
        <v>140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230</v>
      </c>
      <c r="BM125" s="231" t="s">
        <v>1686</v>
      </c>
    </row>
    <row r="126" s="2" customFormat="1" ht="14.4" customHeight="1">
      <c r="A126" s="38"/>
      <c r="B126" s="39"/>
      <c r="C126" s="219" t="s">
        <v>86</v>
      </c>
      <c r="D126" s="219" t="s">
        <v>143</v>
      </c>
      <c r="E126" s="220" t="s">
        <v>1687</v>
      </c>
      <c r="F126" s="221" t="s">
        <v>1688</v>
      </c>
      <c r="G126" s="222" t="s">
        <v>146</v>
      </c>
      <c r="H126" s="223">
        <v>2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230</v>
      </c>
      <c r="AT126" s="231" t="s">
        <v>143</v>
      </c>
      <c r="AU126" s="231" t="s">
        <v>86</v>
      </c>
      <c r="AY126" s="17" t="s">
        <v>140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230</v>
      </c>
      <c r="BM126" s="231" t="s">
        <v>1689</v>
      </c>
    </row>
    <row r="127" s="2" customFormat="1" ht="14.4" customHeight="1">
      <c r="A127" s="38"/>
      <c r="B127" s="39"/>
      <c r="C127" s="219" t="s">
        <v>141</v>
      </c>
      <c r="D127" s="219" t="s">
        <v>143</v>
      </c>
      <c r="E127" s="220" t="s">
        <v>1690</v>
      </c>
      <c r="F127" s="221" t="s">
        <v>1691</v>
      </c>
      <c r="G127" s="222" t="s">
        <v>146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230</v>
      </c>
      <c r="AT127" s="231" t="s">
        <v>143</v>
      </c>
      <c r="AU127" s="231" t="s">
        <v>86</v>
      </c>
      <c r="AY127" s="17" t="s">
        <v>140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230</v>
      </c>
      <c r="BM127" s="231" t="s">
        <v>1692</v>
      </c>
    </row>
    <row r="128" s="2" customFormat="1" ht="14.4" customHeight="1">
      <c r="A128" s="38"/>
      <c r="B128" s="39"/>
      <c r="C128" s="219" t="s">
        <v>147</v>
      </c>
      <c r="D128" s="219" t="s">
        <v>143</v>
      </c>
      <c r="E128" s="220" t="s">
        <v>1693</v>
      </c>
      <c r="F128" s="221" t="s">
        <v>1694</v>
      </c>
      <c r="G128" s="222" t="s">
        <v>146</v>
      </c>
      <c r="H128" s="223">
        <v>2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230</v>
      </c>
      <c r="AT128" s="231" t="s">
        <v>143</v>
      </c>
      <c r="AU128" s="231" t="s">
        <v>86</v>
      </c>
      <c r="AY128" s="17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230</v>
      </c>
      <c r="BM128" s="231" t="s">
        <v>1695</v>
      </c>
    </row>
    <row r="129" s="2" customFormat="1" ht="14.4" customHeight="1">
      <c r="A129" s="38"/>
      <c r="B129" s="39"/>
      <c r="C129" s="219" t="s">
        <v>165</v>
      </c>
      <c r="D129" s="219" t="s">
        <v>143</v>
      </c>
      <c r="E129" s="220" t="s">
        <v>1696</v>
      </c>
      <c r="F129" s="221" t="s">
        <v>1697</v>
      </c>
      <c r="G129" s="222" t="s">
        <v>146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230</v>
      </c>
      <c r="AT129" s="231" t="s">
        <v>143</v>
      </c>
      <c r="AU129" s="231" t="s">
        <v>86</v>
      </c>
      <c r="AY129" s="17" t="s">
        <v>140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230</v>
      </c>
      <c r="BM129" s="231" t="s">
        <v>1698</v>
      </c>
    </row>
    <row r="130" s="2" customFormat="1" ht="14.4" customHeight="1">
      <c r="A130" s="38"/>
      <c r="B130" s="39"/>
      <c r="C130" s="219" t="s">
        <v>170</v>
      </c>
      <c r="D130" s="219" t="s">
        <v>143</v>
      </c>
      <c r="E130" s="220" t="s">
        <v>1699</v>
      </c>
      <c r="F130" s="221" t="s">
        <v>1700</v>
      </c>
      <c r="G130" s="222" t="s">
        <v>146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230</v>
      </c>
      <c r="AT130" s="231" t="s">
        <v>143</v>
      </c>
      <c r="AU130" s="231" t="s">
        <v>86</v>
      </c>
      <c r="AY130" s="17" t="s">
        <v>140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230</v>
      </c>
      <c r="BM130" s="231" t="s">
        <v>1701</v>
      </c>
    </row>
    <row r="131" s="2" customFormat="1" ht="14.4" customHeight="1">
      <c r="A131" s="38"/>
      <c r="B131" s="39"/>
      <c r="C131" s="219" t="s">
        <v>176</v>
      </c>
      <c r="D131" s="219" t="s">
        <v>143</v>
      </c>
      <c r="E131" s="220" t="s">
        <v>1702</v>
      </c>
      <c r="F131" s="221" t="s">
        <v>1703</v>
      </c>
      <c r="G131" s="222" t="s">
        <v>146</v>
      </c>
      <c r="H131" s="223">
        <v>5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230</v>
      </c>
      <c r="AT131" s="231" t="s">
        <v>143</v>
      </c>
      <c r="AU131" s="231" t="s">
        <v>86</v>
      </c>
      <c r="AY131" s="17" t="s">
        <v>140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230</v>
      </c>
      <c r="BM131" s="231" t="s">
        <v>1704</v>
      </c>
    </row>
    <row r="132" s="2" customFormat="1" ht="14.4" customHeight="1">
      <c r="A132" s="38"/>
      <c r="B132" s="39"/>
      <c r="C132" s="219" t="s">
        <v>182</v>
      </c>
      <c r="D132" s="219" t="s">
        <v>143</v>
      </c>
      <c r="E132" s="220" t="s">
        <v>1705</v>
      </c>
      <c r="F132" s="221" t="s">
        <v>1706</v>
      </c>
      <c r="G132" s="222" t="s">
        <v>173</v>
      </c>
      <c r="H132" s="223">
        <v>3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230</v>
      </c>
      <c r="AT132" s="231" t="s">
        <v>143</v>
      </c>
      <c r="AU132" s="231" t="s">
        <v>86</v>
      </c>
      <c r="AY132" s="17" t="s">
        <v>140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230</v>
      </c>
      <c r="BM132" s="231" t="s">
        <v>1707</v>
      </c>
    </row>
    <row r="133" s="2" customFormat="1" ht="14.4" customHeight="1">
      <c r="A133" s="38"/>
      <c r="B133" s="39"/>
      <c r="C133" s="219" t="s">
        <v>187</v>
      </c>
      <c r="D133" s="219" t="s">
        <v>143</v>
      </c>
      <c r="E133" s="220" t="s">
        <v>1708</v>
      </c>
      <c r="F133" s="221" t="s">
        <v>1709</v>
      </c>
      <c r="G133" s="222" t="s">
        <v>173</v>
      </c>
      <c r="H133" s="223">
        <v>3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230</v>
      </c>
      <c r="AT133" s="231" t="s">
        <v>143</v>
      </c>
      <c r="AU133" s="231" t="s">
        <v>86</v>
      </c>
      <c r="AY133" s="17" t="s">
        <v>140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230</v>
      </c>
      <c r="BM133" s="231" t="s">
        <v>1710</v>
      </c>
    </row>
    <row r="134" s="2" customFormat="1" ht="14.4" customHeight="1">
      <c r="A134" s="38"/>
      <c r="B134" s="39"/>
      <c r="C134" s="219" t="s">
        <v>192</v>
      </c>
      <c r="D134" s="219" t="s">
        <v>143</v>
      </c>
      <c r="E134" s="220" t="s">
        <v>1711</v>
      </c>
      <c r="F134" s="221" t="s">
        <v>1712</v>
      </c>
      <c r="G134" s="222" t="s">
        <v>146</v>
      </c>
      <c r="H134" s="223">
        <v>6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230</v>
      </c>
      <c r="AT134" s="231" t="s">
        <v>143</v>
      </c>
      <c r="AU134" s="231" t="s">
        <v>86</v>
      </c>
      <c r="AY134" s="17" t="s">
        <v>140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230</v>
      </c>
      <c r="BM134" s="231" t="s">
        <v>1713</v>
      </c>
    </row>
    <row r="135" s="2" customFormat="1" ht="14.4" customHeight="1">
      <c r="A135" s="38"/>
      <c r="B135" s="39"/>
      <c r="C135" s="219" t="s">
        <v>197</v>
      </c>
      <c r="D135" s="219" t="s">
        <v>143</v>
      </c>
      <c r="E135" s="220" t="s">
        <v>1714</v>
      </c>
      <c r="F135" s="221" t="s">
        <v>1715</v>
      </c>
      <c r="G135" s="222" t="s">
        <v>173</v>
      </c>
      <c r="H135" s="223">
        <v>5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230</v>
      </c>
      <c r="AT135" s="231" t="s">
        <v>143</v>
      </c>
      <c r="AU135" s="231" t="s">
        <v>86</v>
      </c>
      <c r="AY135" s="17" t="s">
        <v>140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230</v>
      </c>
      <c r="BM135" s="231" t="s">
        <v>1716</v>
      </c>
    </row>
    <row r="136" s="2" customFormat="1" ht="14.4" customHeight="1">
      <c r="A136" s="38"/>
      <c r="B136" s="39"/>
      <c r="C136" s="219" t="s">
        <v>8</v>
      </c>
      <c r="D136" s="219" t="s">
        <v>143</v>
      </c>
      <c r="E136" s="220" t="s">
        <v>1717</v>
      </c>
      <c r="F136" s="221" t="s">
        <v>1718</v>
      </c>
      <c r="G136" s="222" t="s">
        <v>146</v>
      </c>
      <c r="H136" s="223">
        <v>3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230</v>
      </c>
      <c r="AT136" s="231" t="s">
        <v>143</v>
      </c>
      <c r="AU136" s="231" t="s">
        <v>86</v>
      </c>
      <c r="AY136" s="17" t="s">
        <v>140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230</v>
      </c>
      <c r="BM136" s="231" t="s">
        <v>1719</v>
      </c>
    </row>
    <row r="137" s="2" customFormat="1" ht="22.2" customHeight="1">
      <c r="A137" s="38"/>
      <c r="B137" s="39"/>
      <c r="C137" s="219" t="s">
        <v>216</v>
      </c>
      <c r="D137" s="219" t="s">
        <v>143</v>
      </c>
      <c r="E137" s="220" t="s">
        <v>1720</v>
      </c>
      <c r="F137" s="221" t="s">
        <v>1721</v>
      </c>
      <c r="G137" s="222" t="s">
        <v>1326</v>
      </c>
      <c r="H137" s="223">
        <v>6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230</v>
      </c>
      <c r="AT137" s="231" t="s">
        <v>143</v>
      </c>
      <c r="AU137" s="231" t="s">
        <v>86</v>
      </c>
      <c r="AY137" s="17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230</v>
      </c>
      <c r="BM137" s="231" t="s">
        <v>1722</v>
      </c>
    </row>
    <row r="138" s="2" customFormat="1" ht="14.4" customHeight="1">
      <c r="A138" s="38"/>
      <c r="B138" s="39"/>
      <c r="C138" s="219" t="s">
        <v>220</v>
      </c>
      <c r="D138" s="219" t="s">
        <v>143</v>
      </c>
      <c r="E138" s="220" t="s">
        <v>1723</v>
      </c>
      <c r="F138" s="221" t="s">
        <v>1724</v>
      </c>
      <c r="G138" s="222" t="s">
        <v>441</v>
      </c>
      <c r="H138" s="223">
        <v>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230</v>
      </c>
      <c r="AT138" s="231" t="s">
        <v>143</v>
      </c>
      <c r="AU138" s="231" t="s">
        <v>86</v>
      </c>
      <c r="AY138" s="17" t="s">
        <v>140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230</v>
      </c>
      <c r="BM138" s="231" t="s">
        <v>1725</v>
      </c>
    </row>
    <row r="139" s="2" customFormat="1" ht="14.4" customHeight="1">
      <c r="A139" s="38"/>
      <c r="B139" s="39"/>
      <c r="C139" s="219" t="s">
        <v>225</v>
      </c>
      <c r="D139" s="219" t="s">
        <v>143</v>
      </c>
      <c r="E139" s="220" t="s">
        <v>1726</v>
      </c>
      <c r="F139" s="221" t="s">
        <v>1727</v>
      </c>
      <c r="G139" s="222" t="s">
        <v>441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230</v>
      </c>
      <c r="AT139" s="231" t="s">
        <v>143</v>
      </c>
      <c r="AU139" s="231" t="s">
        <v>86</v>
      </c>
      <c r="AY139" s="17" t="s">
        <v>140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230</v>
      </c>
      <c r="BM139" s="231" t="s">
        <v>1728</v>
      </c>
    </row>
    <row r="140" s="12" customFormat="1" ht="22.8" customHeight="1">
      <c r="A140" s="12"/>
      <c r="B140" s="203"/>
      <c r="C140" s="204"/>
      <c r="D140" s="205" t="s">
        <v>75</v>
      </c>
      <c r="E140" s="217" t="s">
        <v>87</v>
      </c>
      <c r="F140" s="217" t="s">
        <v>1729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SUM(P141:P158)</f>
        <v>0</v>
      </c>
      <c r="Q140" s="211"/>
      <c r="R140" s="212">
        <f>SUM(R141:R158)</f>
        <v>0</v>
      </c>
      <c r="S140" s="211"/>
      <c r="T140" s="213">
        <f>SUM(T141:T158)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86</v>
      </c>
      <c r="AT140" s="215" t="s">
        <v>75</v>
      </c>
      <c r="AU140" s="215" t="s">
        <v>84</v>
      </c>
      <c r="AY140" s="214" t="s">
        <v>140</v>
      </c>
      <c r="BK140" s="216">
        <f>SUM(BK141:BK158)</f>
        <v>0</v>
      </c>
    </row>
    <row r="141" s="2" customFormat="1" ht="14.4" customHeight="1">
      <c r="A141" s="38"/>
      <c r="B141" s="39"/>
      <c r="C141" s="219" t="s">
        <v>230</v>
      </c>
      <c r="D141" s="219" t="s">
        <v>143</v>
      </c>
      <c r="E141" s="220" t="s">
        <v>1730</v>
      </c>
      <c r="F141" s="221" t="s">
        <v>1685</v>
      </c>
      <c r="G141" s="222" t="s">
        <v>146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230</v>
      </c>
      <c r="AT141" s="231" t="s">
        <v>143</v>
      </c>
      <c r="AU141" s="231" t="s">
        <v>86</v>
      </c>
      <c r="AY141" s="17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230</v>
      </c>
      <c r="BM141" s="231" t="s">
        <v>1731</v>
      </c>
    </row>
    <row r="142" s="2" customFormat="1" ht="14.4" customHeight="1">
      <c r="A142" s="38"/>
      <c r="B142" s="39"/>
      <c r="C142" s="219" t="s">
        <v>235</v>
      </c>
      <c r="D142" s="219" t="s">
        <v>143</v>
      </c>
      <c r="E142" s="220" t="s">
        <v>1732</v>
      </c>
      <c r="F142" s="221" t="s">
        <v>1688</v>
      </c>
      <c r="G142" s="222" t="s">
        <v>146</v>
      </c>
      <c r="H142" s="223">
        <v>2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230</v>
      </c>
      <c r="AT142" s="231" t="s">
        <v>143</v>
      </c>
      <c r="AU142" s="231" t="s">
        <v>86</v>
      </c>
      <c r="AY142" s="17" t="s">
        <v>140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230</v>
      </c>
      <c r="BM142" s="231" t="s">
        <v>1733</v>
      </c>
    </row>
    <row r="143" s="2" customFormat="1" ht="14.4" customHeight="1">
      <c r="A143" s="38"/>
      <c r="B143" s="39"/>
      <c r="C143" s="219" t="s">
        <v>240</v>
      </c>
      <c r="D143" s="219" t="s">
        <v>143</v>
      </c>
      <c r="E143" s="220" t="s">
        <v>1734</v>
      </c>
      <c r="F143" s="221" t="s">
        <v>1691</v>
      </c>
      <c r="G143" s="222" t="s">
        <v>146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230</v>
      </c>
      <c r="AT143" s="231" t="s">
        <v>143</v>
      </c>
      <c r="AU143" s="231" t="s">
        <v>86</v>
      </c>
      <c r="AY143" s="17" t="s">
        <v>140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230</v>
      </c>
      <c r="BM143" s="231" t="s">
        <v>1735</v>
      </c>
    </row>
    <row r="144" s="2" customFormat="1" ht="14.4" customHeight="1">
      <c r="A144" s="38"/>
      <c r="B144" s="39"/>
      <c r="C144" s="219" t="s">
        <v>245</v>
      </c>
      <c r="D144" s="219" t="s">
        <v>143</v>
      </c>
      <c r="E144" s="220" t="s">
        <v>1736</v>
      </c>
      <c r="F144" s="221" t="s">
        <v>1694</v>
      </c>
      <c r="G144" s="222" t="s">
        <v>146</v>
      </c>
      <c r="H144" s="223">
        <v>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230</v>
      </c>
      <c r="AT144" s="231" t="s">
        <v>143</v>
      </c>
      <c r="AU144" s="231" t="s">
        <v>86</v>
      </c>
      <c r="AY144" s="17" t="s">
        <v>140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230</v>
      </c>
      <c r="BM144" s="231" t="s">
        <v>1737</v>
      </c>
    </row>
    <row r="145" s="2" customFormat="1" ht="14.4" customHeight="1">
      <c r="A145" s="38"/>
      <c r="B145" s="39"/>
      <c r="C145" s="219" t="s">
        <v>249</v>
      </c>
      <c r="D145" s="219" t="s">
        <v>143</v>
      </c>
      <c r="E145" s="220" t="s">
        <v>1738</v>
      </c>
      <c r="F145" s="221" t="s">
        <v>1697</v>
      </c>
      <c r="G145" s="222" t="s">
        <v>146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230</v>
      </c>
      <c r="AT145" s="231" t="s">
        <v>143</v>
      </c>
      <c r="AU145" s="231" t="s">
        <v>86</v>
      </c>
      <c r="AY145" s="17" t="s">
        <v>140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230</v>
      </c>
      <c r="BM145" s="231" t="s">
        <v>1739</v>
      </c>
    </row>
    <row r="146" s="2" customFormat="1" ht="14.4" customHeight="1">
      <c r="A146" s="38"/>
      <c r="B146" s="39"/>
      <c r="C146" s="219" t="s">
        <v>7</v>
      </c>
      <c r="D146" s="219" t="s">
        <v>143</v>
      </c>
      <c r="E146" s="220" t="s">
        <v>1740</v>
      </c>
      <c r="F146" s="221" t="s">
        <v>1700</v>
      </c>
      <c r="G146" s="222" t="s">
        <v>146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230</v>
      </c>
      <c r="AT146" s="231" t="s">
        <v>143</v>
      </c>
      <c r="AU146" s="231" t="s">
        <v>86</v>
      </c>
      <c r="AY146" s="17" t="s">
        <v>140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230</v>
      </c>
      <c r="BM146" s="231" t="s">
        <v>1741</v>
      </c>
    </row>
    <row r="147" s="2" customFormat="1" ht="14.4" customHeight="1">
      <c r="A147" s="38"/>
      <c r="B147" s="39"/>
      <c r="C147" s="219" t="s">
        <v>262</v>
      </c>
      <c r="D147" s="219" t="s">
        <v>143</v>
      </c>
      <c r="E147" s="220" t="s">
        <v>1742</v>
      </c>
      <c r="F147" s="221" t="s">
        <v>1743</v>
      </c>
      <c r="G147" s="222" t="s">
        <v>146</v>
      </c>
      <c r="H147" s="223">
        <v>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230</v>
      </c>
      <c r="AT147" s="231" t="s">
        <v>143</v>
      </c>
      <c r="AU147" s="231" t="s">
        <v>86</v>
      </c>
      <c r="AY147" s="17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230</v>
      </c>
      <c r="BM147" s="231" t="s">
        <v>1744</v>
      </c>
    </row>
    <row r="148" s="2" customFormat="1" ht="14.4" customHeight="1">
      <c r="A148" s="38"/>
      <c r="B148" s="39"/>
      <c r="C148" s="219" t="s">
        <v>268</v>
      </c>
      <c r="D148" s="219" t="s">
        <v>143</v>
      </c>
      <c r="E148" s="220" t="s">
        <v>1745</v>
      </c>
      <c r="F148" s="221" t="s">
        <v>1746</v>
      </c>
      <c r="G148" s="222" t="s">
        <v>146</v>
      </c>
      <c r="H148" s="223">
        <v>2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230</v>
      </c>
      <c r="AT148" s="231" t="s">
        <v>143</v>
      </c>
      <c r="AU148" s="231" t="s">
        <v>86</v>
      </c>
      <c r="AY148" s="17" t="s">
        <v>140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230</v>
      </c>
      <c r="BM148" s="231" t="s">
        <v>1747</v>
      </c>
    </row>
    <row r="149" s="2" customFormat="1" ht="14.4" customHeight="1">
      <c r="A149" s="38"/>
      <c r="B149" s="39"/>
      <c r="C149" s="219" t="s">
        <v>274</v>
      </c>
      <c r="D149" s="219" t="s">
        <v>143</v>
      </c>
      <c r="E149" s="220" t="s">
        <v>1748</v>
      </c>
      <c r="F149" s="221" t="s">
        <v>1749</v>
      </c>
      <c r="G149" s="222" t="s">
        <v>173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230</v>
      </c>
      <c r="AT149" s="231" t="s">
        <v>143</v>
      </c>
      <c r="AU149" s="231" t="s">
        <v>86</v>
      </c>
      <c r="AY149" s="17" t="s">
        <v>140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230</v>
      </c>
      <c r="BM149" s="231" t="s">
        <v>1750</v>
      </c>
    </row>
    <row r="150" s="2" customFormat="1" ht="14.4" customHeight="1">
      <c r="A150" s="38"/>
      <c r="B150" s="39"/>
      <c r="C150" s="219" t="s">
        <v>280</v>
      </c>
      <c r="D150" s="219" t="s">
        <v>143</v>
      </c>
      <c r="E150" s="220" t="s">
        <v>1751</v>
      </c>
      <c r="F150" s="221" t="s">
        <v>1752</v>
      </c>
      <c r="G150" s="222" t="s">
        <v>173</v>
      </c>
      <c r="H150" s="223">
        <v>3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230</v>
      </c>
      <c r="AT150" s="231" t="s">
        <v>143</v>
      </c>
      <c r="AU150" s="231" t="s">
        <v>86</v>
      </c>
      <c r="AY150" s="17" t="s">
        <v>140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230</v>
      </c>
      <c r="BM150" s="231" t="s">
        <v>1753</v>
      </c>
    </row>
    <row r="151" s="2" customFormat="1" ht="14.4" customHeight="1">
      <c r="A151" s="38"/>
      <c r="B151" s="39"/>
      <c r="C151" s="219" t="s">
        <v>285</v>
      </c>
      <c r="D151" s="219" t="s">
        <v>143</v>
      </c>
      <c r="E151" s="220" t="s">
        <v>1754</v>
      </c>
      <c r="F151" s="221" t="s">
        <v>1755</v>
      </c>
      <c r="G151" s="222" t="s">
        <v>146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230</v>
      </c>
      <c r="AT151" s="231" t="s">
        <v>143</v>
      </c>
      <c r="AU151" s="231" t="s">
        <v>86</v>
      </c>
      <c r="AY151" s="17" t="s">
        <v>140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230</v>
      </c>
      <c r="BM151" s="231" t="s">
        <v>1756</v>
      </c>
    </row>
    <row r="152" s="2" customFormat="1" ht="14.4" customHeight="1">
      <c r="A152" s="38"/>
      <c r="B152" s="39"/>
      <c r="C152" s="219" t="s">
        <v>290</v>
      </c>
      <c r="D152" s="219" t="s">
        <v>143</v>
      </c>
      <c r="E152" s="220" t="s">
        <v>1757</v>
      </c>
      <c r="F152" s="221" t="s">
        <v>1709</v>
      </c>
      <c r="G152" s="222" t="s">
        <v>173</v>
      </c>
      <c r="H152" s="223">
        <v>3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230</v>
      </c>
      <c r="AT152" s="231" t="s">
        <v>143</v>
      </c>
      <c r="AU152" s="231" t="s">
        <v>86</v>
      </c>
      <c r="AY152" s="17" t="s">
        <v>140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230</v>
      </c>
      <c r="BM152" s="231" t="s">
        <v>1758</v>
      </c>
    </row>
    <row r="153" s="2" customFormat="1" ht="14.4" customHeight="1">
      <c r="A153" s="38"/>
      <c r="B153" s="39"/>
      <c r="C153" s="219" t="s">
        <v>295</v>
      </c>
      <c r="D153" s="219" t="s">
        <v>143</v>
      </c>
      <c r="E153" s="220" t="s">
        <v>1759</v>
      </c>
      <c r="F153" s="221" t="s">
        <v>1712</v>
      </c>
      <c r="G153" s="222" t="s">
        <v>146</v>
      </c>
      <c r="H153" s="223">
        <v>4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230</v>
      </c>
      <c r="AT153" s="231" t="s">
        <v>143</v>
      </c>
      <c r="AU153" s="231" t="s">
        <v>86</v>
      </c>
      <c r="AY153" s="17" t="s">
        <v>140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230</v>
      </c>
      <c r="BM153" s="231" t="s">
        <v>1760</v>
      </c>
    </row>
    <row r="154" s="2" customFormat="1" ht="14.4" customHeight="1">
      <c r="A154" s="38"/>
      <c r="B154" s="39"/>
      <c r="C154" s="219" t="s">
        <v>300</v>
      </c>
      <c r="D154" s="219" t="s">
        <v>143</v>
      </c>
      <c r="E154" s="220" t="s">
        <v>1761</v>
      </c>
      <c r="F154" s="221" t="s">
        <v>1715</v>
      </c>
      <c r="G154" s="222" t="s">
        <v>173</v>
      </c>
      <c r="H154" s="223">
        <v>4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230</v>
      </c>
      <c r="AT154" s="231" t="s">
        <v>143</v>
      </c>
      <c r="AU154" s="231" t="s">
        <v>86</v>
      </c>
      <c r="AY154" s="17" t="s">
        <v>140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230</v>
      </c>
      <c r="BM154" s="231" t="s">
        <v>1762</v>
      </c>
    </row>
    <row r="155" s="2" customFormat="1" ht="14.4" customHeight="1">
      <c r="A155" s="38"/>
      <c r="B155" s="39"/>
      <c r="C155" s="219" t="s">
        <v>305</v>
      </c>
      <c r="D155" s="219" t="s">
        <v>143</v>
      </c>
      <c r="E155" s="220" t="s">
        <v>1763</v>
      </c>
      <c r="F155" s="221" t="s">
        <v>1718</v>
      </c>
      <c r="G155" s="222" t="s">
        <v>146</v>
      </c>
      <c r="H155" s="223">
        <v>3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230</v>
      </c>
      <c r="AT155" s="231" t="s">
        <v>143</v>
      </c>
      <c r="AU155" s="231" t="s">
        <v>86</v>
      </c>
      <c r="AY155" s="17" t="s">
        <v>140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230</v>
      </c>
      <c r="BM155" s="231" t="s">
        <v>1764</v>
      </c>
    </row>
    <row r="156" s="2" customFormat="1" ht="22.2" customHeight="1">
      <c r="A156" s="38"/>
      <c r="B156" s="39"/>
      <c r="C156" s="219" t="s">
        <v>310</v>
      </c>
      <c r="D156" s="219" t="s">
        <v>143</v>
      </c>
      <c r="E156" s="220" t="s">
        <v>1765</v>
      </c>
      <c r="F156" s="221" t="s">
        <v>1721</v>
      </c>
      <c r="G156" s="222" t="s">
        <v>1326</v>
      </c>
      <c r="H156" s="223">
        <v>5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230</v>
      </c>
      <c r="AT156" s="231" t="s">
        <v>143</v>
      </c>
      <c r="AU156" s="231" t="s">
        <v>86</v>
      </c>
      <c r="AY156" s="17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230</v>
      </c>
      <c r="BM156" s="231" t="s">
        <v>1766</v>
      </c>
    </row>
    <row r="157" s="2" customFormat="1" ht="14.4" customHeight="1">
      <c r="A157" s="38"/>
      <c r="B157" s="39"/>
      <c r="C157" s="219" t="s">
        <v>315</v>
      </c>
      <c r="D157" s="219" t="s">
        <v>143</v>
      </c>
      <c r="E157" s="220" t="s">
        <v>1767</v>
      </c>
      <c r="F157" s="221" t="s">
        <v>1724</v>
      </c>
      <c r="G157" s="222" t="s">
        <v>441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230</v>
      </c>
      <c r="AT157" s="231" t="s">
        <v>143</v>
      </c>
      <c r="AU157" s="231" t="s">
        <v>86</v>
      </c>
      <c r="AY157" s="17" t="s">
        <v>140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230</v>
      </c>
      <c r="BM157" s="231" t="s">
        <v>1768</v>
      </c>
    </row>
    <row r="158" s="2" customFormat="1" ht="14.4" customHeight="1">
      <c r="A158" s="38"/>
      <c r="B158" s="39"/>
      <c r="C158" s="219" t="s">
        <v>329</v>
      </c>
      <c r="D158" s="219" t="s">
        <v>143</v>
      </c>
      <c r="E158" s="220" t="s">
        <v>1769</v>
      </c>
      <c r="F158" s="221" t="s">
        <v>1727</v>
      </c>
      <c r="G158" s="222" t="s">
        <v>441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230</v>
      </c>
      <c r="AT158" s="231" t="s">
        <v>143</v>
      </c>
      <c r="AU158" s="231" t="s">
        <v>86</v>
      </c>
      <c r="AY158" s="17" t="s">
        <v>140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230</v>
      </c>
      <c r="BM158" s="231" t="s">
        <v>1770</v>
      </c>
    </row>
    <row r="159" s="12" customFormat="1" ht="22.8" customHeight="1">
      <c r="A159" s="12"/>
      <c r="B159" s="203"/>
      <c r="C159" s="204"/>
      <c r="D159" s="205" t="s">
        <v>75</v>
      </c>
      <c r="E159" s="217" t="s">
        <v>90</v>
      </c>
      <c r="F159" s="217" t="s">
        <v>1771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SUM(P160:P173)</f>
        <v>0</v>
      </c>
      <c r="Q159" s="211"/>
      <c r="R159" s="212">
        <f>SUM(R160:R173)</f>
        <v>0</v>
      </c>
      <c r="S159" s="211"/>
      <c r="T159" s="21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86</v>
      </c>
      <c r="AT159" s="215" t="s">
        <v>75</v>
      </c>
      <c r="AU159" s="215" t="s">
        <v>84</v>
      </c>
      <c r="AY159" s="214" t="s">
        <v>140</v>
      </c>
      <c r="BK159" s="216">
        <f>SUM(BK160:BK173)</f>
        <v>0</v>
      </c>
    </row>
    <row r="160" s="2" customFormat="1" ht="14.4" customHeight="1">
      <c r="A160" s="38"/>
      <c r="B160" s="39"/>
      <c r="C160" s="219" t="s">
        <v>334</v>
      </c>
      <c r="D160" s="219" t="s">
        <v>143</v>
      </c>
      <c r="E160" s="220" t="s">
        <v>1772</v>
      </c>
      <c r="F160" s="221" t="s">
        <v>1685</v>
      </c>
      <c r="G160" s="222" t="s">
        <v>146</v>
      </c>
      <c r="H160" s="223">
        <v>1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230</v>
      </c>
      <c r="AT160" s="231" t="s">
        <v>143</v>
      </c>
      <c r="AU160" s="231" t="s">
        <v>86</v>
      </c>
      <c r="AY160" s="17" t="s">
        <v>140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230</v>
      </c>
      <c r="BM160" s="231" t="s">
        <v>1773</v>
      </c>
    </row>
    <row r="161" s="2" customFormat="1" ht="14.4" customHeight="1">
      <c r="A161" s="38"/>
      <c r="B161" s="39"/>
      <c r="C161" s="219" t="s">
        <v>338</v>
      </c>
      <c r="D161" s="219" t="s">
        <v>143</v>
      </c>
      <c r="E161" s="220" t="s">
        <v>1774</v>
      </c>
      <c r="F161" s="221" t="s">
        <v>1688</v>
      </c>
      <c r="G161" s="222" t="s">
        <v>146</v>
      </c>
      <c r="H161" s="223">
        <v>2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230</v>
      </c>
      <c r="AT161" s="231" t="s">
        <v>143</v>
      </c>
      <c r="AU161" s="231" t="s">
        <v>86</v>
      </c>
      <c r="AY161" s="17" t="s">
        <v>140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230</v>
      </c>
      <c r="BM161" s="231" t="s">
        <v>1775</v>
      </c>
    </row>
    <row r="162" s="2" customFormat="1" ht="14.4" customHeight="1">
      <c r="A162" s="38"/>
      <c r="B162" s="39"/>
      <c r="C162" s="219" t="s">
        <v>343</v>
      </c>
      <c r="D162" s="219" t="s">
        <v>143</v>
      </c>
      <c r="E162" s="220" t="s">
        <v>1776</v>
      </c>
      <c r="F162" s="221" t="s">
        <v>1691</v>
      </c>
      <c r="G162" s="222" t="s">
        <v>146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230</v>
      </c>
      <c r="AT162" s="231" t="s">
        <v>143</v>
      </c>
      <c r="AU162" s="231" t="s">
        <v>86</v>
      </c>
      <c r="AY162" s="17" t="s">
        <v>140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230</v>
      </c>
      <c r="BM162" s="231" t="s">
        <v>1777</v>
      </c>
    </row>
    <row r="163" s="2" customFormat="1" ht="14.4" customHeight="1">
      <c r="A163" s="38"/>
      <c r="B163" s="39"/>
      <c r="C163" s="219" t="s">
        <v>349</v>
      </c>
      <c r="D163" s="219" t="s">
        <v>143</v>
      </c>
      <c r="E163" s="220" t="s">
        <v>1778</v>
      </c>
      <c r="F163" s="221" t="s">
        <v>1694</v>
      </c>
      <c r="G163" s="222" t="s">
        <v>146</v>
      </c>
      <c r="H163" s="223">
        <v>2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230</v>
      </c>
      <c r="AT163" s="231" t="s">
        <v>143</v>
      </c>
      <c r="AU163" s="231" t="s">
        <v>86</v>
      </c>
      <c r="AY163" s="17" t="s">
        <v>140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230</v>
      </c>
      <c r="BM163" s="231" t="s">
        <v>1779</v>
      </c>
    </row>
    <row r="164" s="2" customFormat="1" ht="14.4" customHeight="1">
      <c r="A164" s="38"/>
      <c r="B164" s="39"/>
      <c r="C164" s="219" t="s">
        <v>357</v>
      </c>
      <c r="D164" s="219" t="s">
        <v>143</v>
      </c>
      <c r="E164" s="220" t="s">
        <v>1780</v>
      </c>
      <c r="F164" s="221" t="s">
        <v>1697</v>
      </c>
      <c r="G164" s="222" t="s">
        <v>146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230</v>
      </c>
      <c r="AT164" s="231" t="s">
        <v>143</v>
      </c>
      <c r="AU164" s="231" t="s">
        <v>86</v>
      </c>
      <c r="AY164" s="17" t="s">
        <v>140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230</v>
      </c>
      <c r="BM164" s="231" t="s">
        <v>1781</v>
      </c>
    </row>
    <row r="165" s="2" customFormat="1" ht="14.4" customHeight="1">
      <c r="A165" s="38"/>
      <c r="B165" s="39"/>
      <c r="C165" s="219" t="s">
        <v>361</v>
      </c>
      <c r="D165" s="219" t="s">
        <v>143</v>
      </c>
      <c r="E165" s="220" t="s">
        <v>1782</v>
      </c>
      <c r="F165" s="221" t="s">
        <v>1700</v>
      </c>
      <c r="G165" s="222" t="s">
        <v>146</v>
      </c>
      <c r="H165" s="223">
        <v>1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230</v>
      </c>
      <c r="AT165" s="231" t="s">
        <v>143</v>
      </c>
      <c r="AU165" s="231" t="s">
        <v>86</v>
      </c>
      <c r="AY165" s="17" t="s">
        <v>140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230</v>
      </c>
      <c r="BM165" s="231" t="s">
        <v>1783</v>
      </c>
    </row>
    <row r="166" s="2" customFormat="1" ht="14.4" customHeight="1">
      <c r="A166" s="38"/>
      <c r="B166" s="39"/>
      <c r="C166" s="219" t="s">
        <v>367</v>
      </c>
      <c r="D166" s="219" t="s">
        <v>143</v>
      </c>
      <c r="E166" s="220" t="s">
        <v>1784</v>
      </c>
      <c r="F166" s="221" t="s">
        <v>1785</v>
      </c>
      <c r="G166" s="222" t="s">
        <v>146</v>
      </c>
      <c r="H166" s="223">
        <v>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230</v>
      </c>
      <c r="AT166" s="231" t="s">
        <v>143</v>
      </c>
      <c r="AU166" s="231" t="s">
        <v>86</v>
      </c>
      <c r="AY166" s="17" t="s">
        <v>140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230</v>
      </c>
      <c r="BM166" s="231" t="s">
        <v>1786</v>
      </c>
    </row>
    <row r="167" s="2" customFormat="1" ht="14.4" customHeight="1">
      <c r="A167" s="38"/>
      <c r="B167" s="39"/>
      <c r="C167" s="219" t="s">
        <v>373</v>
      </c>
      <c r="D167" s="219" t="s">
        <v>143</v>
      </c>
      <c r="E167" s="220" t="s">
        <v>1787</v>
      </c>
      <c r="F167" s="221" t="s">
        <v>1788</v>
      </c>
      <c r="G167" s="222" t="s">
        <v>146</v>
      </c>
      <c r="H167" s="223">
        <v>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230</v>
      </c>
      <c r="AT167" s="231" t="s">
        <v>143</v>
      </c>
      <c r="AU167" s="231" t="s">
        <v>86</v>
      </c>
      <c r="AY167" s="17" t="s">
        <v>140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230</v>
      </c>
      <c r="BM167" s="231" t="s">
        <v>1789</v>
      </c>
    </row>
    <row r="168" s="2" customFormat="1" ht="14.4" customHeight="1">
      <c r="A168" s="38"/>
      <c r="B168" s="39"/>
      <c r="C168" s="219" t="s">
        <v>379</v>
      </c>
      <c r="D168" s="219" t="s">
        <v>143</v>
      </c>
      <c r="E168" s="220" t="s">
        <v>1790</v>
      </c>
      <c r="F168" s="221" t="s">
        <v>1709</v>
      </c>
      <c r="G168" s="222" t="s">
        <v>173</v>
      </c>
      <c r="H168" s="223">
        <v>7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230</v>
      </c>
      <c r="AT168" s="231" t="s">
        <v>143</v>
      </c>
      <c r="AU168" s="231" t="s">
        <v>86</v>
      </c>
      <c r="AY168" s="17" t="s">
        <v>140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230</v>
      </c>
      <c r="BM168" s="231" t="s">
        <v>1791</v>
      </c>
    </row>
    <row r="169" s="2" customFormat="1" ht="14.4" customHeight="1">
      <c r="A169" s="38"/>
      <c r="B169" s="39"/>
      <c r="C169" s="219" t="s">
        <v>383</v>
      </c>
      <c r="D169" s="219" t="s">
        <v>143</v>
      </c>
      <c r="E169" s="220" t="s">
        <v>1792</v>
      </c>
      <c r="F169" s="221" t="s">
        <v>1712</v>
      </c>
      <c r="G169" s="222" t="s">
        <v>146</v>
      </c>
      <c r="H169" s="223">
        <v>3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230</v>
      </c>
      <c r="AT169" s="231" t="s">
        <v>143</v>
      </c>
      <c r="AU169" s="231" t="s">
        <v>86</v>
      </c>
      <c r="AY169" s="17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230</v>
      </c>
      <c r="BM169" s="231" t="s">
        <v>1793</v>
      </c>
    </row>
    <row r="170" s="2" customFormat="1" ht="14.4" customHeight="1">
      <c r="A170" s="38"/>
      <c r="B170" s="39"/>
      <c r="C170" s="219" t="s">
        <v>390</v>
      </c>
      <c r="D170" s="219" t="s">
        <v>143</v>
      </c>
      <c r="E170" s="220" t="s">
        <v>1794</v>
      </c>
      <c r="F170" s="221" t="s">
        <v>1795</v>
      </c>
      <c r="G170" s="222" t="s">
        <v>173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230</v>
      </c>
      <c r="AT170" s="231" t="s">
        <v>143</v>
      </c>
      <c r="AU170" s="231" t="s">
        <v>86</v>
      </c>
      <c r="AY170" s="17" t="s">
        <v>140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230</v>
      </c>
      <c r="BM170" s="231" t="s">
        <v>1796</v>
      </c>
    </row>
    <row r="171" s="2" customFormat="1" ht="22.2" customHeight="1">
      <c r="A171" s="38"/>
      <c r="B171" s="39"/>
      <c r="C171" s="219" t="s">
        <v>395</v>
      </c>
      <c r="D171" s="219" t="s">
        <v>143</v>
      </c>
      <c r="E171" s="220" t="s">
        <v>1797</v>
      </c>
      <c r="F171" s="221" t="s">
        <v>1721</v>
      </c>
      <c r="G171" s="222" t="s">
        <v>1326</v>
      </c>
      <c r="H171" s="223">
        <v>4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230</v>
      </c>
      <c r="AT171" s="231" t="s">
        <v>143</v>
      </c>
      <c r="AU171" s="231" t="s">
        <v>86</v>
      </c>
      <c r="AY171" s="17" t="s">
        <v>140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230</v>
      </c>
      <c r="BM171" s="231" t="s">
        <v>1798</v>
      </c>
    </row>
    <row r="172" s="2" customFormat="1" ht="14.4" customHeight="1">
      <c r="A172" s="38"/>
      <c r="B172" s="39"/>
      <c r="C172" s="219" t="s">
        <v>399</v>
      </c>
      <c r="D172" s="219" t="s">
        <v>143</v>
      </c>
      <c r="E172" s="220" t="s">
        <v>1799</v>
      </c>
      <c r="F172" s="221" t="s">
        <v>1724</v>
      </c>
      <c r="G172" s="222" t="s">
        <v>441</v>
      </c>
      <c r="H172" s="223">
        <v>1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230</v>
      </c>
      <c r="AT172" s="231" t="s">
        <v>143</v>
      </c>
      <c r="AU172" s="231" t="s">
        <v>86</v>
      </c>
      <c r="AY172" s="17" t="s">
        <v>140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230</v>
      </c>
      <c r="BM172" s="231" t="s">
        <v>1800</v>
      </c>
    </row>
    <row r="173" s="2" customFormat="1" ht="14.4" customHeight="1">
      <c r="A173" s="38"/>
      <c r="B173" s="39"/>
      <c r="C173" s="219" t="s">
        <v>404</v>
      </c>
      <c r="D173" s="219" t="s">
        <v>143</v>
      </c>
      <c r="E173" s="220" t="s">
        <v>1801</v>
      </c>
      <c r="F173" s="221" t="s">
        <v>1727</v>
      </c>
      <c r="G173" s="222" t="s">
        <v>441</v>
      </c>
      <c r="H173" s="223">
        <v>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230</v>
      </c>
      <c r="AT173" s="231" t="s">
        <v>143</v>
      </c>
      <c r="AU173" s="231" t="s">
        <v>86</v>
      </c>
      <c r="AY173" s="17" t="s">
        <v>140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230</v>
      </c>
      <c r="BM173" s="231" t="s">
        <v>1802</v>
      </c>
    </row>
    <row r="174" s="12" customFormat="1" ht="22.8" customHeight="1">
      <c r="A174" s="12"/>
      <c r="B174" s="203"/>
      <c r="C174" s="204"/>
      <c r="D174" s="205" t="s">
        <v>75</v>
      </c>
      <c r="E174" s="217" t="s">
        <v>93</v>
      </c>
      <c r="F174" s="217" t="s">
        <v>1803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SUM(P175:P188)</f>
        <v>0</v>
      </c>
      <c r="Q174" s="211"/>
      <c r="R174" s="212">
        <f>SUM(R175:R188)</f>
        <v>0</v>
      </c>
      <c r="S174" s="211"/>
      <c r="T174" s="213">
        <f>SUM(T175:T188)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86</v>
      </c>
      <c r="AT174" s="215" t="s">
        <v>75</v>
      </c>
      <c r="AU174" s="215" t="s">
        <v>84</v>
      </c>
      <c r="AY174" s="214" t="s">
        <v>140</v>
      </c>
      <c r="BK174" s="216">
        <f>SUM(BK175:BK188)</f>
        <v>0</v>
      </c>
    </row>
    <row r="175" s="2" customFormat="1" ht="14.4" customHeight="1">
      <c r="A175" s="38"/>
      <c r="B175" s="39"/>
      <c r="C175" s="219" t="s">
        <v>410</v>
      </c>
      <c r="D175" s="219" t="s">
        <v>143</v>
      </c>
      <c r="E175" s="220" t="s">
        <v>1804</v>
      </c>
      <c r="F175" s="221" t="s">
        <v>1805</v>
      </c>
      <c r="G175" s="222" t="s">
        <v>146</v>
      </c>
      <c r="H175" s="223">
        <v>1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230</v>
      </c>
      <c r="AT175" s="231" t="s">
        <v>143</v>
      </c>
      <c r="AU175" s="231" t="s">
        <v>86</v>
      </c>
      <c r="AY175" s="17" t="s">
        <v>140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230</v>
      </c>
      <c r="BM175" s="231" t="s">
        <v>1806</v>
      </c>
    </row>
    <row r="176" s="2" customFormat="1" ht="14.4" customHeight="1">
      <c r="A176" s="38"/>
      <c r="B176" s="39"/>
      <c r="C176" s="219" t="s">
        <v>414</v>
      </c>
      <c r="D176" s="219" t="s">
        <v>143</v>
      </c>
      <c r="E176" s="220" t="s">
        <v>1807</v>
      </c>
      <c r="F176" s="221" t="s">
        <v>1808</v>
      </c>
      <c r="G176" s="222" t="s">
        <v>146</v>
      </c>
      <c r="H176" s="223">
        <v>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230</v>
      </c>
      <c r="AT176" s="231" t="s">
        <v>143</v>
      </c>
      <c r="AU176" s="231" t="s">
        <v>86</v>
      </c>
      <c r="AY176" s="17" t="s">
        <v>140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230</v>
      </c>
      <c r="BM176" s="231" t="s">
        <v>1809</v>
      </c>
    </row>
    <row r="177" s="2" customFormat="1" ht="14.4" customHeight="1">
      <c r="A177" s="38"/>
      <c r="B177" s="39"/>
      <c r="C177" s="219" t="s">
        <v>418</v>
      </c>
      <c r="D177" s="219" t="s">
        <v>143</v>
      </c>
      <c r="E177" s="220" t="s">
        <v>1810</v>
      </c>
      <c r="F177" s="221" t="s">
        <v>1691</v>
      </c>
      <c r="G177" s="222" t="s">
        <v>146</v>
      </c>
      <c r="H177" s="223">
        <v>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230</v>
      </c>
      <c r="AT177" s="231" t="s">
        <v>143</v>
      </c>
      <c r="AU177" s="231" t="s">
        <v>86</v>
      </c>
      <c r="AY177" s="17" t="s">
        <v>140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230</v>
      </c>
      <c r="BM177" s="231" t="s">
        <v>1811</v>
      </c>
    </row>
    <row r="178" s="2" customFormat="1" ht="14.4" customHeight="1">
      <c r="A178" s="38"/>
      <c r="B178" s="39"/>
      <c r="C178" s="219" t="s">
        <v>421</v>
      </c>
      <c r="D178" s="219" t="s">
        <v>143</v>
      </c>
      <c r="E178" s="220" t="s">
        <v>1812</v>
      </c>
      <c r="F178" s="221" t="s">
        <v>1813</v>
      </c>
      <c r="G178" s="222" t="s">
        <v>146</v>
      </c>
      <c r="H178" s="223">
        <v>2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230</v>
      </c>
      <c r="AT178" s="231" t="s">
        <v>143</v>
      </c>
      <c r="AU178" s="231" t="s">
        <v>86</v>
      </c>
      <c r="AY178" s="17" t="s">
        <v>140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230</v>
      </c>
      <c r="BM178" s="231" t="s">
        <v>1814</v>
      </c>
    </row>
    <row r="179" s="2" customFormat="1" ht="14.4" customHeight="1">
      <c r="A179" s="38"/>
      <c r="B179" s="39"/>
      <c r="C179" s="219" t="s">
        <v>424</v>
      </c>
      <c r="D179" s="219" t="s">
        <v>143</v>
      </c>
      <c r="E179" s="220" t="s">
        <v>1815</v>
      </c>
      <c r="F179" s="221" t="s">
        <v>1816</v>
      </c>
      <c r="G179" s="222" t="s">
        <v>146</v>
      </c>
      <c r="H179" s="223">
        <v>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230</v>
      </c>
      <c r="AT179" s="231" t="s">
        <v>143</v>
      </c>
      <c r="AU179" s="231" t="s">
        <v>86</v>
      </c>
      <c r="AY179" s="17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230</v>
      </c>
      <c r="BM179" s="231" t="s">
        <v>1817</v>
      </c>
    </row>
    <row r="180" s="2" customFormat="1" ht="14.4" customHeight="1">
      <c r="A180" s="38"/>
      <c r="B180" s="39"/>
      <c r="C180" s="219" t="s">
        <v>428</v>
      </c>
      <c r="D180" s="219" t="s">
        <v>143</v>
      </c>
      <c r="E180" s="220" t="s">
        <v>1818</v>
      </c>
      <c r="F180" s="221" t="s">
        <v>1819</v>
      </c>
      <c r="G180" s="222" t="s">
        <v>146</v>
      </c>
      <c r="H180" s="223">
        <v>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230</v>
      </c>
      <c r="AT180" s="231" t="s">
        <v>143</v>
      </c>
      <c r="AU180" s="231" t="s">
        <v>86</v>
      </c>
      <c r="AY180" s="17" t="s">
        <v>140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230</v>
      </c>
      <c r="BM180" s="231" t="s">
        <v>1820</v>
      </c>
    </row>
    <row r="181" s="2" customFormat="1" ht="14.4" customHeight="1">
      <c r="A181" s="38"/>
      <c r="B181" s="39"/>
      <c r="C181" s="219" t="s">
        <v>431</v>
      </c>
      <c r="D181" s="219" t="s">
        <v>143</v>
      </c>
      <c r="E181" s="220" t="s">
        <v>1821</v>
      </c>
      <c r="F181" s="221" t="s">
        <v>1822</v>
      </c>
      <c r="G181" s="222" t="s">
        <v>146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230</v>
      </c>
      <c r="AT181" s="231" t="s">
        <v>143</v>
      </c>
      <c r="AU181" s="231" t="s">
        <v>86</v>
      </c>
      <c r="AY181" s="17" t="s">
        <v>140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230</v>
      </c>
      <c r="BM181" s="231" t="s">
        <v>1823</v>
      </c>
    </row>
    <row r="182" s="2" customFormat="1" ht="14.4" customHeight="1">
      <c r="A182" s="38"/>
      <c r="B182" s="39"/>
      <c r="C182" s="219" t="s">
        <v>438</v>
      </c>
      <c r="D182" s="219" t="s">
        <v>143</v>
      </c>
      <c r="E182" s="220" t="s">
        <v>1824</v>
      </c>
      <c r="F182" s="221" t="s">
        <v>1825</v>
      </c>
      <c r="G182" s="222" t="s">
        <v>146</v>
      </c>
      <c r="H182" s="223">
        <v>3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230</v>
      </c>
      <c r="AT182" s="231" t="s">
        <v>143</v>
      </c>
      <c r="AU182" s="231" t="s">
        <v>86</v>
      </c>
      <c r="AY182" s="17" t="s">
        <v>140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230</v>
      </c>
      <c r="BM182" s="231" t="s">
        <v>1826</v>
      </c>
    </row>
    <row r="183" s="2" customFormat="1" ht="14.4" customHeight="1">
      <c r="A183" s="38"/>
      <c r="B183" s="39"/>
      <c r="C183" s="219" t="s">
        <v>443</v>
      </c>
      <c r="D183" s="219" t="s">
        <v>143</v>
      </c>
      <c r="E183" s="220" t="s">
        <v>1827</v>
      </c>
      <c r="F183" s="221" t="s">
        <v>1828</v>
      </c>
      <c r="G183" s="222" t="s">
        <v>146</v>
      </c>
      <c r="H183" s="223">
        <v>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230</v>
      </c>
      <c r="AT183" s="231" t="s">
        <v>143</v>
      </c>
      <c r="AU183" s="231" t="s">
        <v>86</v>
      </c>
      <c r="AY183" s="17" t="s">
        <v>140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230</v>
      </c>
      <c r="BM183" s="231" t="s">
        <v>1829</v>
      </c>
    </row>
    <row r="184" s="2" customFormat="1" ht="14.4" customHeight="1">
      <c r="A184" s="38"/>
      <c r="B184" s="39"/>
      <c r="C184" s="219" t="s">
        <v>449</v>
      </c>
      <c r="D184" s="219" t="s">
        <v>143</v>
      </c>
      <c r="E184" s="220" t="s">
        <v>1830</v>
      </c>
      <c r="F184" s="221" t="s">
        <v>1831</v>
      </c>
      <c r="G184" s="222" t="s">
        <v>173</v>
      </c>
      <c r="H184" s="223">
        <v>2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230</v>
      </c>
      <c r="AT184" s="231" t="s">
        <v>143</v>
      </c>
      <c r="AU184" s="231" t="s">
        <v>86</v>
      </c>
      <c r="AY184" s="17" t="s">
        <v>140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230</v>
      </c>
      <c r="BM184" s="231" t="s">
        <v>1832</v>
      </c>
    </row>
    <row r="185" s="2" customFormat="1" ht="14.4" customHeight="1">
      <c r="A185" s="38"/>
      <c r="B185" s="39"/>
      <c r="C185" s="219" t="s">
        <v>454</v>
      </c>
      <c r="D185" s="219" t="s">
        <v>143</v>
      </c>
      <c r="E185" s="220" t="s">
        <v>1833</v>
      </c>
      <c r="F185" s="221" t="s">
        <v>1755</v>
      </c>
      <c r="G185" s="222" t="s">
        <v>146</v>
      </c>
      <c r="H185" s="223">
        <v>3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230</v>
      </c>
      <c r="AT185" s="231" t="s">
        <v>143</v>
      </c>
      <c r="AU185" s="231" t="s">
        <v>86</v>
      </c>
      <c r="AY185" s="17" t="s">
        <v>140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230</v>
      </c>
      <c r="BM185" s="231" t="s">
        <v>1834</v>
      </c>
    </row>
    <row r="186" s="2" customFormat="1" ht="22.2" customHeight="1">
      <c r="A186" s="38"/>
      <c r="B186" s="39"/>
      <c r="C186" s="219" t="s">
        <v>458</v>
      </c>
      <c r="D186" s="219" t="s">
        <v>143</v>
      </c>
      <c r="E186" s="220" t="s">
        <v>1835</v>
      </c>
      <c r="F186" s="221" t="s">
        <v>1721</v>
      </c>
      <c r="G186" s="222" t="s">
        <v>1326</v>
      </c>
      <c r="H186" s="223">
        <v>3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230</v>
      </c>
      <c r="AT186" s="231" t="s">
        <v>143</v>
      </c>
      <c r="AU186" s="231" t="s">
        <v>86</v>
      </c>
      <c r="AY186" s="17" t="s">
        <v>140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230</v>
      </c>
      <c r="BM186" s="231" t="s">
        <v>1836</v>
      </c>
    </row>
    <row r="187" s="2" customFormat="1" ht="14.4" customHeight="1">
      <c r="A187" s="38"/>
      <c r="B187" s="39"/>
      <c r="C187" s="219" t="s">
        <v>462</v>
      </c>
      <c r="D187" s="219" t="s">
        <v>143</v>
      </c>
      <c r="E187" s="220" t="s">
        <v>1837</v>
      </c>
      <c r="F187" s="221" t="s">
        <v>1724</v>
      </c>
      <c r="G187" s="222" t="s">
        <v>441</v>
      </c>
      <c r="H187" s="223">
        <v>1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230</v>
      </c>
      <c r="AT187" s="231" t="s">
        <v>143</v>
      </c>
      <c r="AU187" s="231" t="s">
        <v>86</v>
      </c>
      <c r="AY187" s="17" t="s">
        <v>140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230</v>
      </c>
      <c r="BM187" s="231" t="s">
        <v>1838</v>
      </c>
    </row>
    <row r="188" s="2" customFormat="1" ht="14.4" customHeight="1">
      <c r="A188" s="38"/>
      <c r="B188" s="39"/>
      <c r="C188" s="219" t="s">
        <v>467</v>
      </c>
      <c r="D188" s="219" t="s">
        <v>143</v>
      </c>
      <c r="E188" s="220" t="s">
        <v>1839</v>
      </c>
      <c r="F188" s="221" t="s">
        <v>1727</v>
      </c>
      <c r="G188" s="222" t="s">
        <v>441</v>
      </c>
      <c r="H188" s="223">
        <v>1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230</v>
      </c>
      <c r="AT188" s="231" t="s">
        <v>143</v>
      </c>
      <c r="AU188" s="231" t="s">
        <v>86</v>
      </c>
      <c r="AY188" s="17" t="s">
        <v>140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230</v>
      </c>
      <c r="BM188" s="231" t="s">
        <v>1840</v>
      </c>
    </row>
    <row r="189" s="12" customFormat="1" ht="22.8" customHeight="1">
      <c r="A189" s="12"/>
      <c r="B189" s="203"/>
      <c r="C189" s="204"/>
      <c r="D189" s="205" t="s">
        <v>75</v>
      </c>
      <c r="E189" s="217" t="s">
        <v>96</v>
      </c>
      <c r="F189" s="217" t="s">
        <v>1841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SUM(P190:P204)</f>
        <v>0</v>
      </c>
      <c r="Q189" s="211"/>
      <c r="R189" s="212">
        <f>SUM(R190:R204)</f>
        <v>0</v>
      </c>
      <c r="S189" s="211"/>
      <c r="T189" s="213">
        <f>SUM(T190:T204)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86</v>
      </c>
      <c r="AT189" s="215" t="s">
        <v>75</v>
      </c>
      <c r="AU189" s="215" t="s">
        <v>84</v>
      </c>
      <c r="AY189" s="214" t="s">
        <v>140</v>
      </c>
      <c r="BK189" s="216">
        <f>SUM(BK190:BK204)</f>
        <v>0</v>
      </c>
    </row>
    <row r="190" s="2" customFormat="1" ht="14.4" customHeight="1">
      <c r="A190" s="38"/>
      <c r="B190" s="39"/>
      <c r="C190" s="219" t="s">
        <v>471</v>
      </c>
      <c r="D190" s="219" t="s">
        <v>143</v>
      </c>
      <c r="E190" s="220" t="s">
        <v>1842</v>
      </c>
      <c r="F190" s="221" t="s">
        <v>1685</v>
      </c>
      <c r="G190" s="222" t="s">
        <v>146</v>
      </c>
      <c r="H190" s="223">
        <v>1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230</v>
      </c>
      <c r="AT190" s="231" t="s">
        <v>143</v>
      </c>
      <c r="AU190" s="231" t="s">
        <v>86</v>
      </c>
      <c r="AY190" s="17" t="s">
        <v>140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230</v>
      </c>
      <c r="BM190" s="231" t="s">
        <v>1843</v>
      </c>
    </row>
    <row r="191" s="2" customFormat="1" ht="14.4" customHeight="1">
      <c r="A191" s="38"/>
      <c r="B191" s="39"/>
      <c r="C191" s="219" t="s">
        <v>477</v>
      </c>
      <c r="D191" s="219" t="s">
        <v>143</v>
      </c>
      <c r="E191" s="220" t="s">
        <v>1844</v>
      </c>
      <c r="F191" s="221" t="s">
        <v>1688</v>
      </c>
      <c r="G191" s="222" t="s">
        <v>146</v>
      </c>
      <c r="H191" s="223">
        <v>2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230</v>
      </c>
      <c r="AT191" s="231" t="s">
        <v>143</v>
      </c>
      <c r="AU191" s="231" t="s">
        <v>86</v>
      </c>
      <c r="AY191" s="17" t="s">
        <v>140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230</v>
      </c>
      <c r="BM191" s="231" t="s">
        <v>1845</v>
      </c>
    </row>
    <row r="192" s="2" customFormat="1" ht="14.4" customHeight="1">
      <c r="A192" s="38"/>
      <c r="B192" s="39"/>
      <c r="C192" s="219" t="s">
        <v>481</v>
      </c>
      <c r="D192" s="219" t="s">
        <v>143</v>
      </c>
      <c r="E192" s="220" t="s">
        <v>1846</v>
      </c>
      <c r="F192" s="221" t="s">
        <v>1691</v>
      </c>
      <c r="G192" s="222" t="s">
        <v>146</v>
      </c>
      <c r="H192" s="223">
        <v>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230</v>
      </c>
      <c r="AT192" s="231" t="s">
        <v>143</v>
      </c>
      <c r="AU192" s="231" t="s">
        <v>86</v>
      </c>
      <c r="AY192" s="17" t="s">
        <v>140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230</v>
      </c>
      <c r="BM192" s="231" t="s">
        <v>1847</v>
      </c>
    </row>
    <row r="193" s="2" customFormat="1" ht="14.4" customHeight="1">
      <c r="A193" s="38"/>
      <c r="B193" s="39"/>
      <c r="C193" s="219" t="s">
        <v>485</v>
      </c>
      <c r="D193" s="219" t="s">
        <v>143</v>
      </c>
      <c r="E193" s="220" t="s">
        <v>1848</v>
      </c>
      <c r="F193" s="221" t="s">
        <v>1694</v>
      </c>
      <c r="G193" s="222" t="s">
        <v>146</v>
      </c>
      <c r="H193" s="223">
        <v>2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230</v>
      </c>
      <c r="AT193" s="231" t="s">
        <v>143</v>
      </c>
      <c r="AU193" s="231" t="s">
        <v>86</v>
      </c>
      <c r="AY193" s="17" t="s">
        <v>140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230</v>
      </c>
      <c r="BM193" s="231" t="s">
        <v>1849</v>
      </c>
    </row>
    <row r="194" s="2" customFormat="1" ht="14.4" customHeight="1">
      <c r="A194" s="38"/>
      <c r="B194" s="39"/>
      <c r="C194" s="219" t="s">
        <v>491</v>
      </c>
      <c r="D194" s="219" t="s">
        <v>143</v>
      </c>
      <c r="E194" s="220" t="s">
        <v>1850</v>
      </c>
      <c r="F194" s="221" t="s">
        <v>1697</v>
      </c>
      <c r="G194" s="222" t="s">
        <v>146</v>
      </c>
      <c r="H194" s="223">
        <v>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230</v>
      </c>
      <c r="AT194" s="231" t="s">
        <v>143</v>
      </c>
      <c r="AU194" s="231" t="s">
        <v>86</v>
      </c>
      <c r="AY194" s="17" t="s">
        <v>140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230</v>
      </c>
      <c r="BM194" s="231" t="s">
        <v>1851</v>
      </c>
    </row>
    <row r="195" s="2" customFormat="1" ht="14.4" customHeight="1">
      <c r="A195" s="38"/>
      <c r="B195" s="39"/>
      <c r="C195" s="219" t="s">
        <v>497</v>
      </c>
      <c r="D195" s="219" t="s">
        <v>143</v>
      </c>
      <c r="E195" s="220" t="s">
        <v>1852</v>
      </c>
      <c r="F195" s="221" t="s">
        <v>1700</v>
      </c>
      <c r="G195" s="222" t="s">
        <v>146</v>
      </c>
      <c r="H195" s="223">
        <v>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230</v>
      </c>
      <c r="AT195" s="231" t="s">
        <v>143</v>
      </c>
      <c r="AU195" s="231" t="s">
        <v>86</v>
      </c>
      <c r="AY195" s="17" t="s">
        <v>140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230</v>
      </c>
      <c r="BM195" s="231" t="s">
        <v>1853</v>
      </c>
    </row>
    <row r="196" s="2" customFormat="1" ht="14.4" customHeight="1">
      <c r="A196" s="38"/>
      <c r="B196" s="39"/>
      <c r="C196" s="219" t="s">
        <v>501</v>
      </c>
      <c r="D196" s="219" t="s">
        <v>143</v>
      </c>
      <c r="E196" s="220" t="s">
        <v>1854</v>
      </c>
      <c r="F196" s="221" t="s">
        <v>1785</v>
      </c>
      <c r="G196" s="222" t="s">
        <v>146</v>
      </c>
      <c r="H196" s="223">
        <v>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230</v>
      </c>
      <c r="AT196" s="231" t="s">
        <v>143</v>
      </c>
      <c r="AU196" s="231" t="s">
        <v>86</v>
      </c>
      <c r="AY196" s="17" t="s">
        <v>140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230</v>
      </c>
      <c r="BM196" s="231" t="s">
        <v>1855</v>
      </c>
    </row>
    <row r="197" s="2" customFormat="1" ht="14.4" customHeight="1">
      <c r="A197" s="38"/>
      <c r="B197" s="39"/>
      <c r="C197" s="219" t="s">
        <v>505</v>
      </c>
      <c r="D197" s="219" t="s">
        <v>143</v>
      </c>
      <c r="E197" s="220" t="s">
        <v>1856</v>
      </c>
      <c r="F197" s="221" t="s">
        <v>1788</v>
      </c>
      <c r="G197" s="222" t="s">
        <v>146</v>
      </c>
      <c r="H197" s="223">
        <v>1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230</v>
      </c>
      <c r="AT197" s="231" t="s">
        <v>143</v>
      </c>
      <c r="AU197" s="231" t="s">
        <v>86</v>
      </c>
      <c r="AY197" s="17" t="s">
        <v>140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230</v>
      </c>
      <c r="BM197" s="231" t="s">
        <v>1857</v>
      </c>
    </row>
    <row r="198" s="2" customFormat="1" ht="14.4" customHeight="1">
      <c r="A198" s="38"/>
      <c r="B198" s="39"/>
      <c r="C198" s="219" t="s">
        <v>509</v>
      </c>
      <c r="D198" s="219" t="s">
        <v>143</v>
      </c>
      <c r="E198" s="220" t="s">
        <v>1858</v>
      </c>
      <c r="F198" s="221" t="s">
        <v>1703</v>
      </c>
      <c r="G198" s="222" t="s">
        <v>146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230</v>
      </c>
      <c r="AT198" s="231" t="s">
        <v>143</v>
      </c>
      <c r="AU198" s="231" t="s">
        <v>86</v>
      </c>
      <c r="AY198" s="17" t="s">
        <v>140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230</v>
      </c>
      <c r="BM198" s="231" t="s">
        <v>1859</v>
      </c>
    </row>
    <row r="199" s="2" customFormat="1" ht="14.4" customHeight="1">
      <c r="A199" s="38"/>
      <c r="B199" s="39"/>
      <c r="C199" s="219" t="s">
        <v>515</v>
      </c>
      <c r="D199" s="219" t="s">
        <v>143</v>
      </c>
      <c r="E199" s="220" t="s">
        <v>1860</v>
      </c>
      <c r="F199" s="221" t="s">
        <v>1709</v>
      </c>
      <c r="G199" s="222" t="s">
        <v>173</v>
      </c>
      <c r="H199" s="223">
        <v>3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230</v>
      </c>
      <c r="AT199" s="231" t="s">
        <v>143</v>
      </c>
      <c r="AU199" s="231" t="s">
        <v>86</v>
      </c>
      <c r="AY199" s="17" t="s">
        <v>140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230</v>
      </c>
      <c r="BM199" s="231" t="s">
        <v>1861</v>
      </c>
    </row>
    <row r="200" s="2" customFormat="1" ht="14.4" customHeight="1">
      <c r="A200" s="38"/>
      <c r="B200" s="39"/>
      <c r="C200" s="219" t="s">
        <v>519</v>
      </c>
      <c r="D200" s="219" t="s">
        <v>143</v>
      </c>
      <c r="E200" s="220" t="s">
        <v>1862</v>
      </c>
      <c r="F200" s="221" t="s">
        <v>1712</v>
      </c>
      <c r="G200" s="222" t="s">
        <v>146</v>
      </c>
      <c r="H200" s="223">
        <v>3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230</v>
      </c>
      <c r="AT200" s="231" t="s">
        <v>143</v>
      </c>
      <c r="AU200" s="231" t="s">
        <v>86</v>
      </c>
      <c r="AY200" s="17" t="s">
        <v>140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230</v>
      </c>
      <c r="BM200" s="231" t="s">
        <v>1863</v>
      </c>
    </row>
    <row r="201" s="2" customFormat="1" ht="14.4" customHeight="1">
      <c r="A201" s="38"/>
      <c r="B201" s="39"/>
      <c r="C201" s="219" t="s">
        <v>525</v>
      </c>
      <c r="D201" s="219" t="s">
        <v>143</v>
      </c>
      <c r="E201" s="220" t="s">
        <v>1864</v>
      </c>
      <c r="F201" s="221" t="s">
        <v>1715</v>
      </c>
      <c r="G201" s="222" t="s">
        <v>173</v>
      </c>
      <c r="H201" s="223">
        <v>3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230</v>
      </c>
      <c r="AT201" s="231" t="s">
        <v>143</v>
      </c>
      <c r="AU201" s="231" t="s">
        <v>86</v>
      </c>
      <c r="AY201" s="17" t="s">
        <v>140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230</v>
      </c>
      <c r="BM201" s="231" t="s">
        <v>1865</v>
      </c>
    </row>
    <row r="202" s="2" customFormat="1" ht="22.2" customHeight="1">
      <c r="A202" s="38"/>
      <c r="B202" s="39"/>
      <c r="C202" s="219" t="s">
        <v>529</v>
      </c>
      <c r="D202" s="219" t="s">
        <v>143</v>
      </c>
      <c r="E202" s="220" t="s">
        <v>1866</v>
      </c>
      <c r="F202" s="221" t="s">
        <v>1721</v>
      </c>
      <c r="G202" s="222" t="s">
        <v>1326</v>
      </c>
      <c r="H202" s="223">
        <v>3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230</v>
      </c>
      <c r="AT202" s="231" t="s">
        <v>143</v>
      </c>
      <c r="AU202" s="231" t="s">
        <v>86</v>
      </c>
      <c r="AY202" s="17" t="s">
        <v>140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230</v>
      </c>
      <c r="BM202" s="231" t="s">
        <v>1867</v>
      </c>
    </row>
    <row r="203" s="2" customFormat="1" ht="14.4" customHeight="1">
      <c r="A203" s="38"/>
      <c r="B203" s="39"/>
      <c r="C203" s="219" t="s">
        <v>535</v>
      </c>
      <c r="D203" s="219" t="s">
        <v>143</v>
      </c>
      <c r="E203" s="220" t="s">
        <v>1868</v>
      </c>
      <c r="F203" s="221" t="s">
        <v>1724</v>
      </c>
      <c r="G203" s="222" t="s">
        <v>441</v>
      </c>
      <c r="H203" s="223">
        <v>1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230</v>
      </c>
      <c r="AT203" s="231" t="s">
        <v>143</v>
      </c>
      <c r="AU203" s="231" t="s">
        <v>86</v>
      </c>
      <c r="AY203" s="17" t="s">
        <v>140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230</v>
      </c>
      <c r="BM203" s="231" t="s">
        <v>1869</v>
      </c>
    </row>
    <row r="204" s="2" customFormat="1" ht="14.4" customHeight="1">
      <c r="A204" s="38"/>
      <c r="B204" s="39"/>
      <c r="C204" s="219" t="s">
        <v>540</v>
      </c>
      <c r="D204" s="219" t="s">
        <v>143</v>
      </c>
      <c r="E204" s="220" t="s">
        <v>1870</v>
      </c>
      <c r="F204" s="221" t="s">
        <v>1727</v>
      </c>
      <c r="G204" s="222" t="s">
        <v>441</v>
      </c>
      <c r="H204" s="223">
        <v>1</v>
      </c>
      <c r="I204" s="224"/>
      <c r="J204" s="225">
        <f>ROUND(I204*H204,2)</f>
        <v>0</v>
      </c>
      <c r="K204" s="226"/>
      <c r="L204" s="44"/>
      <c r="M204" s="281" t="s">
        <v>1</v>
      </c>
      <c r="N204" s="282" t="s">
        <v>41</v>
      </c>
      <c r="O204" s="283"/>
      <c r="P204" s="284">
        <f>O204*H204</f>
        <v>0</v>
      </c>
      <c r="Q204" s="284">
        <v>0</v>
      </c>
      <c r="R204" s="284">
        <f>Q204*H204</f>
        <v>0</v>
      </c>
      <c r="S204" s="284">
        <v>0</v>
      </c>
      <c r="T204" s="28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230</v>
      </c>
      <c r="AT204" s="231" t="s">
        <v>143</v>
      </c>
      <c r="AU204" s="231" t="s">
        <v>86</v>
      </c>
      <c r="AY204" s="17" t="s">
        <v>140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230</v>
      </c>
      <c r="BM204" s="231" t="s">
        <v>1871</v>
      </c>
    </row>
    <row r="205" s="2" customFormat="1" ht="6.96" customHeight="1">
      <c r="A205" s="38"/>
      <c r="B205" s="66"/>
      <c r="C205" s="67"/>
      <c r="D205" s="67"/>
      <c r="E205" s="67"/>
      <c r="F205" s="67"/>
      <c r="G205" s="67"/>
      <c r="H205" s="67"/>
      <c r="I205" s="67"/>
      <c r="J205" s="67"/>
      <c r="K205" s="67"/>
      <c r="L205" s="44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sheetProtection sheet="1" autoFilter="0" formatColumns="0" formatRows="0" objects="1" scenarios="1" spinCount="100000" saltValue="e033VYFBmn0eV3h0y05rc2vf2Ulj6CNSXQd4tzWczYJ3XPJkSl7Iiw4xUH08ViXcceNAXjo0AarraQpukAb6pA==" hashValue="tz5OK/31yMPP2JQahHBfeE4ZtsbtdpUvPchgztznLbClaWu4B3BTTDSncIwofXhrenTgoSt+PRTlKYUVOoGTRw==" algorithmName="SHA-512" password="CC35"/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Modernizace objektu MŠ Školní ul. Chodov -Hospodářská budova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1872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ROUND((SUM(BE120:BE128)),  2)</f>
        <v>0</v>
      </c>
      <c r="G33" s="38"/>
      <c r="H33" s="38"/>
      <c r="I33" s="155">
        <v>0.20999999999999999</v>
      </c>
      <c r="J33" s="154">
        <f>ROUND(((SUM(BE120:BE128))*I33),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ROUND((SUM(BF120:BF128)),  2)</f>
        <v>0</v>
      </c>
      <c r="G34" s="38"/>
      <c r="H34" s="38"/>
      <c r="I34" s="155">
        <v>0.12</v>
      </c>
      <c r="J34" s="154">
        <f>ROUND(((SUM(BF120:BF128))*I34),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ROUND((SUM(BG120:BG128)),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ROUND((SUM(BH120:BH128)),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ROUND((SUM(BI120:BI128)),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Modernizace objektu MŠ Školní ul. Chodov -Hospodářská budova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06 -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MŠ Chodov -příspěvková organizace</v>
      </c>
      <c r="G91" s="40"/>
      <c r="H91" s="40"/>
      <c r="I91" s="32" t="s">
        <v>30</v>
      </c>
      <c r="J91" s="36" t="str">
        <f>E21</f>
        <v>Anna Dindáková, Staré Sedlo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675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1873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1874</v>
      </c>
      <c r="E99" s="188"/>
      <c r="F99" s="188"/>
      <c r="G99" s="188"/>
      <c r="H99" s="188"/>
      <c r="I99" s="188"/>
      <c r="J99" s="189">
        <f>J124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1875</v>
      </c>
      <c r="E100" s="188"/>
      <c r="F100" s="188"/>
      <c r="G100" s="188"/>
      <c r="H100" s="188"/>
      <c r="I100" s="188"/>
      <c r="J100" s="189">
        <f>J126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4.4" customHeight="1">
      <c r="A110" s="38"/>
      <c r="B110" s="39"/>
      <c r="C110" s="40"/>
      <c r="D110" s="40"/>
      <c r="E110" s="174" t="str">
        <f>E7</f>
        <v>Modernizace objektu MŠ Školní ul. Chodov -Hospodářská budova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6" customHeight="1">
      <c r="A112" s="38"/>
      <c r="B112" s="39"/>
      <c r="C112" s="40"/>
      <c r="D112" s="40"/>
      <c r="E112" s="76" t="str">
        <f>E9</f>
        <v>06 -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6. 9. 2024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4" customHeight="1">
      <c r="A116" s="38"/>
      <c r="B116" s="39"/>
      <c r="C116" s="32" t="s">
        <v>24</v>
      </c>
      <c r="D116" s="40"/>
      <c r="E116" s="40"/>
      <c r="F116" s="27" t="str">
        <f>E15</f>
        <v>MŠ Chodov -příspěvková organizace</v>
      </c>
      <c r="G116" s="40"/>
      <c r="H116" s="40"/>
      <c r="I116" s="32" t="s">
        <v>30</v>
      </c>
      <c r="J116" s="36" t="str">
        <f>E21</f>
        <v>Anna Dindáková, Staré Sedlo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6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Šimková Dita, K.Vary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126</v>
      </c>
      <c r="D119" s="194" t="s">
        <v>61</v>
      </c>
      <c r="E119" s="194" t="s">
        <v>57</v>
      </c>
      <c r="F119" s="194" t="s">
        <v>58</v>
      </c>
      <c r="G119" s="194" t="s">
        <v>127</v>
      </c>
      <c r="H119" s="194" t="s">
        <v>128</v>
      </c>
      <c r="I119" s="194" t="s">
        <v>129</v>
      </c>
      <c r="J119" s="195" t="s">
        <v>107</v>
      </c>
      <c r="K119" s="196" t="s">
        <v>130</v>
      </c>
      <c r="L119" s="197"/>
      <c r="M119" s="100" t="s">
        <v>1</v>
      </c>
      <c r="N119" s="101" t="s">
        <v>40</v>
      </c>
      <c r="O119" s="101" t="s">
        <v>131</v>
      </c>
      <c r="P119" s="101" t="s">
        <v>132</v>
      </c>
      <c r="Q119" s="101" t="s">
        <v>133</v>
      </c>
      <c r="R119" s="101" t="s">
        <v>134</v>
      </c>
      <c r="S119" s="101" t="s">
        <v>135</v>
      </c>
      <c r="T119" s="102" t="s">
        <v>136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137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109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1192</v>
      </c>
      <c r="F121" s="206" t="s">
        <v>100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P122+P124+P126</f>
        <v>0</v>
      </c>
      <c r="Q121" s="211"/>
      <c r="R121" s="212">
        <f>R122+R124+R126</f>
        <v>0</v>
      </c>
      <c r="S121" s="211"/>
      <c r="T121" s="213">
        <f>T122+T124+T126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165</v>
      </c>
      <c r="AT121" s="215" t="s">
        <v>75</v>
      </c>
      <c r="AU121" s="215" t="s">
        <v>76</v>
      </c>
      <c r="AY121" s="214" t="s">
        <v>140</v>
      </c>
      <c r="BK121" s="216">
        <f>BK122+BK124+BK126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1876</v>
      </c>
      <c r="F122" s="217" t="s">
        <v>1877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</v>
      </c>
      <c r="S122" s="211"/>
      <c r="T122" s="21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165</v>
      </c>
      <c r="AT122" s="215" t="s">
        <v>75</v>
      </c>
      <c r="AU122" s="215" t="s">
        <v>84</v>
      </c>
      <c r="AY122" s="214" t="s">
        <v>140</v>
      </c>
      <c r="BK122" s="216">
        <f>BK123</f>
        <v>0</v>
      </c>
    </row>
    <row r="123" s="2" customFormat="1" ht="14.4" customHeight="1">
      <c r="A123" s="38"/>
      <c r="B123" s="39"/>
      <c r="C123" s="219" t="s">
        <v>84</v>
      </c>
      <c r="D123" s="219" t="s">
        <v>143</v>
      </c>
      <c r="E123" s="220" t="s">
        <v>1878</v>
      </c>
      <c r="F123" s="221" t="s">
        <v>1879</v>
      </c>
      <c r="G123" s="222" t="s">
        <v>441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1202</v>
      </c>
      <c r="AT123" s="231" t="s">
        <v>143</v>
      </c>
      <c r="AU123" s="231" t="s">
        <v>86</v>
      </c>
      <c r="AY123" s="17" t="s">
        <v>140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1202</v>
      </c>
      <c r="BM123" s="231" t="s">
        <v>1880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1881</v>
      </c>
      <c r="F124" s="217" t="s">
        <v>1882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165</v>
      </c>
      <c r="AT124" s="215" t="s">
        <v>75</v>
      </c>
      <c r="AU124" s="215" t="s">
        <v>84</v>
      </c>
      <c r="AY124" s="214" t="s">
        <v>140</v>
      </c>
      <c r="BK124" s="216">
        <f>BK125</f>
        <v>0</v>
      </c>
    </row>
    <row r="125" s="2" customFormat="1" ht="14.4" customHeight="1">
      <c r="A125" s="38"/>
      <c r="B125" s="39"/>
      <c r="C125" s="219" t="s">
        <v>86</v>
      </c>
      <c r="D125" s="219" t="s">
        <v>143</v>
      </c>
      <c r="E125" s="220" t="s">
        <v>1883</v>
      </c>
      <c r="F125" s="221" t="s">
        <v>1882</v>
      </c>
      <c r="G125" s="222" t="s">
        <v>441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1202</v>
      </c>
      <c r="AT125" s="231" t="s">
        <v>143</v>
      </c>
      <c r="AU125" s="231" t="s">
        <v>86</v>
      </c>
      <c r="AY125" s="17" t="s">
        <v>140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1202</v>
      </c>
      <c r="BM125" s="231" t="s">
        <v>1884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1885</v>
      </c>
      <c r="F126" s="217" t="s">
        <v>1886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165</v>
      </c>
      <c r="AT126" s="215" t="s">
        <v>75</v>
      </c>
      <c r="AU126" s="215" t="s">
        <v>84</v>
      </c>
      <c r="AY126" s="214" t="s">
        <v>140</v>
      </c>
      <c r="BK126" s="216">
        <f>SUM(BK127:BK128)</f>
        <v>0</v>
      </c>
    </row>
    <row r="127" s="2" customFormat="1" ht="14.4" customHeight="1">
      <c r="A127" s="38"/>
      <c r="B127" s="39"/>
      <c r="C127" s="219" t="s">
        <v>141</v>
      </c>
      <c r="D127" s="219" t="s">
        <v>143</v>
      </c>
      <c r="E127" s="220" t="s">
        <v>1887</v>
      </c>
      <c r="F127" s="221" t="s">
        <v>1888</v>
      </c>
      <c r="G127" s="222" t="s">
        <v>441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1202</v>
      </c>
      <c r="AT127" s="231" t="s">
        <v>143</v>
      </c>
      <c r="AU127" s="231" t="s">
        <v>86</v>
      </c>
      <c r="AY127" s="17" t="s">
        <v>140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1202</v>
      </c>
      <c r="BM127" s="231" t="s">
        <v>1889</v>
      </c>
    </row>
    <row r="128" s="2" customFormat="1" ht="14.4" customHeight="1">
      <c r="A128" s="38"/>
      <c r="B128" s="39"/>
      <c r="C128" s="219" t="s">
        <v>147</v>
      </c>
      <c r="D128" s="219" t="s">
        <v>143</v>
      </c>
      <c r="E128" s="220" t="s">
        <v>1890</v>
      </c>
      <c r="F128" s="221" t="s">
        <v>1891</v>
      </c>
      <c r="G128" s="222" t="s">
        <v>441</v>
      </c>
      <c r="H128" s="223">
        <v>1</v>
      </c>
      <c r="I128" s="224"/>
      <c r="J128" s="225">
        <f>ROUND(I128*H128,2)</f>
        <v>0</v>
      </c>
      <c r="K128" s="226"/>
      <c r="L128" s="44"/>
      <c r="M128" s="281" t="s">
        <v>1</v>
      </c>
      <c r="N128" s="282" t="s">
        <v>41</v>
      </c>
      <c r="O128" s="283"/>
      <c r="P128" s="284">
        <f>O128*H128</f>
        <v>0</v>
      </c>
      <c r="Q128" s="284">
        <v>0</v>
      </c>
      <c r="R128" s="284">
        <f>Q128*H128</f>
        <v>0</v>
      </c>
      <c r="S128" s="284">
        <v>0</v>
      </c>
      <c r="T128" s="28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1202</v>
      </c>
      <c r="AT128" s="231" t="s">
        <v>143</v>
      </c>
      <c r="AU128" s="231" t="s">
        <v>86</v>
      </c>
      <c r="AY128" s="17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1202</v>
      </c>
      <c r="BM128" s="231" t="s">
        <v>1892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lsqymrDYc1+RropQc2v0f5ihEYz0druYX+PBrD746jM1clyWsSIZ4loNjKzJHEYpuu/k8ljxRiYe3RJCa/dvOA==" hashValue="MvbLTLC6/CCBXP0WhzJigY3fl6zFaAEkhmvz5Rb7Ue+LnCF3iceDfe2dpAPGh3xyTT3+FydoC+rJzV6IlrrlXw==" algorithmName="SHA-512" password="CC35"/>
  <autoFilter ref="C119:K12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2024-10-03T13:52:19Z</dcterms:created>
  <dcterms:modified xsi:type="dcterms:W3CDTF">2024-10-03T13:52:33Z</dcterms:modified>
</cp:coreProperties>
</file>