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OJEKTY 2020\2020-003 Zámeček Brandýs nad Orlicí\DPS - ENERGETICKÉ ÚSPORY\_rozpočet\____ÚPRAVY VŘ 2024-06\"/>
    </mc:Choice>
  </mc:AlternateContent>
  <xr:revisionPtr revIDLastSave="0" documentId="13_ncr:1_{CE75BA32-4A06-47FE-88A7-0383D04A2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Položky všech ceníků" sheetId="2" r:id="rId2"/>
    <sheet name="SVÍTIDLA" sheetId="3" r:id="rId3"/>
  </sheets>
  <definedNames>
    <definedName name="_xlnm.Print_Titles" localSheetId="1">'Položky všech ceníků'!$1:$7</definedName>
    <definedName name="_xlnm.Print_Titles" localSheetId="0">Rekapitulace!$1:$7</definedName>
  </definedNames>
  <calcPr calcId="181029" refMode="R1C1"/>
</workbook>
</file>

<file path=xl/calcChain.xml><?xml version="1.0" encoding="utf-8"?>
<calcChain xmlns="http://schemas.openxmlformats.org/spreadsheetml/2006/main">
  <c r="F31" i="3" l="1"/>
  <c r="F30" i="3"/>
  <c r="F29" i="3"/>
  <c r="F28" i="3"/>
  <c r="F27" i="3"/>
  <c r="F25" i="3"/>
  <c r="F24" i="3"/>
  <c r="F23" i="3"/>
  <c r="F22" i="3"/>
  <c r="F21" i="3"/>
  <c r="F20" i="3"/>
  <c r="F18" i="3"/>
  <c r="F17" i="3"/>
  <c r="F16" i="3"/>
  <c r="F15" i="3"/>
  <c r="F13" i="3"/>
  <c r="F34" i="3" s="1"/>
  <c r="F11" i="3"/>
  <c r="F10" i="3"/>
  <c r="F9" i="3"/>
  <c r="F8" i="3"/>
  <c r="X83" i="2" l="1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12" i="2"/>
  <c r="X40" i="2"/>
  <c r="X39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4" i="2"/>
  <c r="X53" i="2"/>
  <c r="X96" i="2"/>
  <c r="X97" i="2"/>
  <c r="X98" i="2"/>
  <c r="F89" i="2" l="1"/>
  <c r="V28" i="1" s="1"/>
  <c r="F103" i="2"/>
  <c r="V32" i="1" s="1"/>
  <c r="V33" i="1" s="1"/>
  <c r="F32" i="2"/>
  <c r="V26" i="1" s="1"/>
  <c r="F45" i="2"/>
  <c r="V27" i="1" s="1"/>
  <c r="V29" i="1" l="1"/>
  <c r="V36" i="1" s="1"/>
  <c r="J40" i="1" s="1"/>
  <c r="O40" i="1" s="1"/>
  <c r="J43" i="1" l="1"/>
  <c r="Q40" i="1"/>
  <c r="Q43" i="1" s="1"/>
  <c r="P43" i="1"/>
</calcChain>
</file>

<file path=xl/sharedStrings.xml><?xml version="1.0" encoding="utf-8"?>
<sst xmlns="http://schemas.openxmlformats.org/spreadsheetml/2006/main" count="349" uniqueCount="205">
  <si>
    <r>
      <rPr>
        <b/>
        <sz val="16"/>
        <color rgb="FFFF0000"/>
        <rFont val="Arial"/>
      </rPr>
      <t>Elektro - Sychra, spol. s r.o.</t>
    </r>
  </si>
  <si>
    <t>Jilemnického 233, 562 01 Ústí nad Orlicí</t>
  </si>
  <si>
    <t>tel. 465 523140, 724 528590, fax 465 520214, e-mail: info@elektro-sychra.cz</t>
  </si>
  <si>
    <t xml:space="preserve">Zpracováno programem firmy SELPO Broumy, tel. +420 603 525768 </t>
  </si>
  <si>
    <t>Zakázka číslo:</t>
  </si>
  <si>
    <t>P24015</t>
  </si>
  <si>
    <t>Název:</t>
  </si>
  <si>
    <t>Zámek Brandýs nad Orlicí, záchrana kulturní památky a její zpřístupnění veřejnosti</t>
  </si>
  <si>
    <t/>
  </si>
  <si>
    <t>Za značku: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</si>
  <si>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</si>
  <si>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</si>
  <si>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</si>
  <si>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</si>
  <si>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</si>
  <si>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</si>
  <si>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</si>
  <si>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</si>
  <si>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</si>
  <si>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</si>
  <si>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>VRN  -  MONTÁŽ</t>
  </si>
  <si>
    <t>3.</t>
  </si>
  <si>
    <t>MATERIÁL</t>
  </si>
  <si>
    <t>CELKEM URN</t>
  </si>
  <si>
    <t>B.</t>
  </si>
  <si>
    <t>HZS</t>
  </si>
  <si>
    <t>4.</t>
  </si>
  <si>
    <t>Hodinová zúčtovací sazba</t>
  </si>
  <si>
    <t>CELKEM HZS</t>
  </si>
  <si>
    <t>Σ</t>
  </si>
  <si>
    <t>REKAPITULACE CELKEM</t>
  </si>
  <si>
    <t>DPH</t>
  </si>
  <si>
    <t>Celkem s DPH</t>
  </si>
  <si>
    <t>Sazba 21,00%</t>
  </si>
  <si>
    <t>Celkem:</t>
  </si>
  <si>
    <t>vypracoval:</t>
  </si>
  <si>
    <t>Bc. Marek Pokorný</t>
  </si>
  <si>
    <t>dne:</t>
  </si>
  <si>
    <t>29.03.2024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</si>
  <si>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</si>
  <si>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</si>
  <si>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</si>
  <si>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</si>
  <si>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</si>
  <si>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</si>
  <si>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</si>
  <si>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210010301</t>
  </si>
  <si>
    <t>krabice přístrojová (1901, KU 68/1, KP 67, KP 68; KZ 3) bez zapojení</t>
  </si>
  <si>
    <t>151,00</t>
  </si>
  <si>
    <t>ks</t>
  </si>
  <si>
    <t>210010311</t>
  </si>
  <si>
    <t>krabice odbočná s víčkem (1902, KO 68, KU 68) kruhová bez zapojení</t>
  </si>
  <si>
    <t>20,00</t>
  </si>
  <si>
    <t>210010321</t>
  </si>
  <si>
    <t>krabice odbočná s víčkem a svork. (1903, KR 68) kruhová vč. zapojení</t>
  </si>
  <si>
    <t>10,00</t>
  </si>
  <si>
    <t>210110041</t>
  </si>
  <si>
    <t>spínač zapuštěný 1-pólový řazení 1</t>
  </si>
  <si>
    <t>41,00</t>
  </si>
  <si>
    <t>210110042</t>
  </si>
  <si>
    <t>čidlo pohybové nástěnné</t>
  </si>
  <si>
    <t>210110043</t>
  </si>
  <si>
    <t>střídavý sériový přepínač zapuštěný - řazení 5/5A</t>
  </si>
  <si>
    <t>210110044</t>
  </si>
  <si>
    <t>střídavý dvojitý přepínač zapuštěný - řazení 5B</t>
  </si>
  <si>
    <t>39,00</t>
  </si>
  <si>
    <t>210110045</t>
  </si>
  <si>
    <t>střídavý přepínač zapuštěný - řazení 6</t>
  </si>
  <si>
    <t>42,00</t>
  </si>
  <si>
    <t>2101100451</t>
  </si>
  <si>
    <t>střídavý přepínač zapuštěný - řazení 6 (1)  IP44</t>
  </si>
  <si>
    <t>2,00</t>
  </si>
  <si>
    <t>210110046</t>
  </si>
  <si>
    <t>křížový přepínač zapuštěný - řazení 7</t>
  </si>
  <si>
    <t>5,00</t>
  </si>
  <si>
    <t>křížový přepínač zapuštěný - řazení 7 IP44</t>
  </si>
  <si>
    <t>1,00</t>
  </si>
  <si>
    <t>210110047</t>
  </si>
  <si>
    <t>spínač zapuštěný 1-pólový se sign./orient doutnavkou řazení 1S</t>
  </si>
  <si>
    <t>11,00</t>
  </si>
  <si>
    <t>210800105</t>
  </si>
  <si>
    <t>CYKY 3Ax1.5mm2 (CYKY 3O1.5) 750V (PO)</t>
  </si>
  <si>
    <t>m</t>
  </si>
  <si>
    <t>CYKY 3Cx1.5mm2 (CYKY 3J1.5) 750V (PO)</t>
  </si>
  <si>
    <t>210800115</t>
  </si>
  <si>
    <t>CYKY 7x1.5mm2 (CYKY 7J1.5) 750V (PO)</t>
  </si>
  <si>
    <t>150,00</t>
  </si>
  <si>
    <t>Celkem za ceník:</t>
  </si>
  <si>
    <t>Cena:</t>
  </si>
  <si>
    <t>Kč</t>
  </si>
  <si>
    <t>VRN</t>
  </si>
  <si>
    <t>01</t>
  </si>
  <si>
    <t>Výchozí revize elektro</t>
  </si>
  <si>
    <t>sada</t>
  </si>
  <si>
    <t>04</t>
  </si>
  <si>
    <t>podružný materiál</t>
  </si>
  <si>
    <t>Materiály</t>
  </si>
  <si>
    <t>1002278</t>
  </si>
  <si>
    <t>Krabice univerzální KU68-1901 o73,5x43mm spojovatelná</t>
  </si>
  <si>
    <t>KS</t>
  </si>
  <si>
    <t>1006666</t>
  </si>
  <si>
    <t>Krabice univerzální KU68-1902 s víčkem KO 68 o73,5x43mm</t>
  </si>
  <si>
    <t>1043467</t>
  </si>
  <si>
    <t>Svorka krabicová 273-105 5x2,5</t>
  </si>
  <si>
    <t>1109614</t>
  </si>
  <si>
    <t>kryt spínače jednoduchý bílá</t>
  </si>
  <si>
    <t>1109665</t>
  </si>
  <si>
    <t>přístroj spínače 6+6 (6+1) strojek střídavý dvojitý</t>
  </si>
  <si>
    <t>1109702</t>
  </si>
  <si>
    <t>kryt spínače dělený bílá</t>
  </si>
  <si>
    <t>1109710</t>
  </si>
  <si>
    <t>kryt spínače jednoduchý s průzorem bílá</t>
  </si>
  <si>
    <t>1110818</t>
  </si>
  <si>
    <t>rámeček 1-násobný bílá</t>
  </si>
  <si>
    <t>1236807</t>
  </si>
  <si>
    <t>přístroj spínače 1 (1So) strojek bezšroubový</t>
  </si>
  <si>
    <t>1236808</t>
  </si>
  <si>
    <t>přístroj spínače 5 strojek sériový bezšroubový</t>
  </si>
  <si>
    <t>1236809</t>
  </si>
  <si>
    <t>přístroj spínače 6 (6So) strojek střídavý bezšroubový</t>
  </si>
  <si>
    <t>1236811</t>
  </si>
  <si>
    <t>přístroj spínače 7 (7So) strojek křížový bezšroubový</t>
  </si>
  <si>
    <t>1236812</t>
  </si>
  <si>
    <t>přístroj spínače 1/0 (1/0S,1/0So) strojek se svorkou N bezšroubový</t>
  </si>
  <si>
    <t>1255860</t>
  </si>
  <si>
    <t>doutnavka orientační (pro 3557/3558/3559) oranžová</t>
  </si>
  <si>
    <t>1257856</t>
  </si>
  <si>
    <t>Kabel CYKY-O  3x 1,5 /100m</t>
  </si>
  <si>
    <t>M</t>
  </si>
  <si>
    <t>1257864</t>
  </si>
  <si>
    <t>Kabel CYKY-J  3x 1,5 /100m</t>
  </si>
  <si>
    <t>1554937</t>
  </si>
  <si>
    <t>Hlídač pohybu 180/360° 1200W DOUBLE IP65 bílá</t>
  </si>
  <si>
    <t>1841152</t>
  </si>
  <si>
    <t>spínač 6 střídavý IP44 bílá - bez rámečku</t>
  </si>
  <si>
    <t>1850545</t>
  </si>
  <si>
    <t>spínač 7 křížový IP44 bílá - bez rámečku</t>
  </si>
  <si>
    <t>7402194</t>
  </si>
  <si>
    <t>Kabel CYKY-J  7x 1,5 buben</t>
  </si>
  <si>
    <t>Celkem za materiály:</t>
  </si>
  <si>
    <t>Práce v HZS</t>
  </si>
  <si>
    <t>hod.</t>
  </si>
  <si>
    <t>Funkční odzkoušení zařízení</t>
  </si>
  <si>
    <t>Spolupráce s revizním technikem</t>
  </si>
  <si>
    <t xml:space="preserve">Stavební práce - průrazy, vysekání drážek, kapes </t>
  </si>
  <si>
    <t>Celkem za práci v HZS:</t>
  </si>
  <si>
    <t>Montáž svítidel</t>
  </si>
  <si>
    <t>kpl</t>
  </si>
  <si>
    <t>SNÍŽENÍ ENERGETICKÉ NÁROČNOSTI BUDOVY</t>
  </si>
  <si>
    <t>ELEKTROINSTALACE - Osvětlení</t>
  </si>
  <si>
    <t xml:space="preserve">Pokud je kdekoliv v textu uveden konkrétní typ výrobku, dokumentuje pouze požadavek na rozsah technických parametrů, popř. min. kvalitativní nebo estetický standard výrobku.
Rozpočet neobsahuje malířské a zapravovací práce.
</t>
  </si>
  <si>
    <t>KPL</t>
  </si>
  <si>
    <t>SVÍTIDLA - VIZ PŘÍLOHA</t>
  </si>
  <si>
    <t xml:space="preserve">Zámek Brandýs nad Orlicí </t>
  </si>
  <si>
    <t>Brandýs nad Orlicí č.p.1</t>
  </si>
  <si>
    <t>Osvětlovací tělesa</t>
  </si>
  <si>
    <t>ozn.</t>
  </si>
  <si>
    <t>popis</t>
  </si>
  <si>
    <t>jedn.</t>
  </si>
  <si>
    <t>mn.</t>
  </si>
  <si>
    <t>cena/jedn</t>
  </si>
  <si>
    <t>cena bez DPH</t>
  </si>
  <si>
    <t>PA.1</t>
  </si>
  <si>
    <t>LED pás v nástěnné sádrové římse pod stropem - nepřímé, profil max. rozměr 160x160mm, difuzor opálový, LED pás 15-20W</t>
  </si>
  <si>
    <t>bm</t>
  </si>
  <si>
    <t>PA.2</t>
  </si>
  <si>
    <t>LED pás v hliníkovém profil, umístění na vazním trámu krovu - přímé,  hliníkový profil černý, max. rozměr 30x30mm, difuzor opálový, LED pás 15-20W</t>
  </si>
  <si>
    <t>PA.3</t>
  </si>
  <si>
    <t>PA.4</t>
  </si>
  <si>
    <t>KL.x</t>
  </si>
  <si>
    <t>NA.1</t>
  </si>
  <si>
    <t>NA.2</t>
  </si>
  <si>
    <t>stropní/nástěnné LED svítidlo - přímé, ovládání spínačem, opálový kryt kruhový - zázemí provozu</t>
  </si>
  <si>
    <t>NA.4</t>
  </si>
  <si>
    <t>nástěnné LED svítidlo koupelnové - přímé, ovládání spínačem - koupelny 3.np, rozeta, pletený flexi kabel, LED žárovka s viditelným vláknem, 15W</t>
  </si>
  <si>
    <t>NA.5</t>
  </si>
  <si>
    <t>svítidlo nástěnné/stropní přisazené, LED žárovka, přímé, ovládání spínačem - WC 2.np, keramické svítidlo bílé s LED žárovkou s viditelným vláknem15W</t>
  </si>
  <si>
    <t>SZ.1</t>
  </si>
  <si>
    <t>SZ.2-3</t>
  </si>
  <si>
    <t>svítidlo stropní zavěšené, LED, přímé, ovládání spínačem - kuchyně a technické zázemí, LED zdroj 20W, IP 65, délka 1500-1650mm</t>
  </si>
  <si>
    <t>SZ.4</t>
  </si>
  <si>
    <t>SZ.5</t>
  </si>
  <si>
    <t>SZ.6</t>
  </si>
  <si>
    <t>SZ.7</t>
  </si>
  <si>
    <t>SP.2</t>
  </si>
  <si>
    <t>SP.4</t>
  </si>
  <si>
    <t>svítidlo stropní přisazené, LED žárovka, přímé, ovládání spínačem - předsíně pokojů 2.np  keramické svítidlo bílé s LED žárovkou s viditelným vláknem15W</t>
  </si>
  <si>
    <t>SP.5</t>
  </si>
  <si>
    <t>SP.6</t>
  </si>
  <si>
    <t>SP.7</t>
  </si>
  <si>
    <t>celkem bez DPH</t>
  </si>
  <si>
    <t>Rozpočet - příloha č.1</t>
  </si>
  <si>
    <t>LED pás v nástěnné sádrové římse pod stropem (nebo profil na bázi sádry)  - nepřímé ( + ovládání a stmívání)  profil max. rozměr 160x160mm, difuzor opálový, LED pás 15-20W</t>
  </si>
  <si>
    <t>LED pás v nástěnné sádrové římse pod stropem (nebo profil na bázi sádry)  - nepřímé, profil max. rozměr 160x160mm, difuzor opálový, LED pás 15-20W</t>
  </si>
  <si>
    <t>nástěnné sádrové LED svítidlo do prostoru s klenbami (nebo profil na bázi sádry)  - nepřímé, ovládání spínačem, LED zdroj 25-50W</t>
  </si>
  <si>
    <t>nástěnné sádrové LED svítidlo do prostoru s klenbami (nebo profil na bázi sádry) - nepřímé, ovládání spínačem, LED zdroj 25-50W</t>
  </si>
  <si>
    <t>svítidlo stropní zavěšené, hliníkový profil bílý s LED pásem, přímé/nepřímé, ovládání spínačem – sál,  profil bílé barvy, max. rozměr 40x40mm, průměr min.2500mm, profil kov, opálový kryt, LED pás jednobarevný 15-20W</t>
  </si>
  <si>
    <t>svítidlo stropní zavěšené, hliníkový profil bílý s LED pásem, přímé/nepřímé, ovládání spínačem – sál,  profil bílé barvy, max. rozměr 40x40mm, průměr min.1500mm, profil kov,opálový kryt, LED pás jednobarevný 15-20W</t>
  </si>
  <si>
    <t>svítidlo stropní zavěšené, rozeta kov+pletený kabel dl.4m pro každý zdroj+objímka E27 z termosplastu s kovovou krytkou povrchu, 5x LED žárovka s viditelným vláknem 8W, přímé, ovládání spínačem - pokoje 2.np</t>
  </si>
  <si>
    <t>svítidlo stropní zavěšené, rozeta kov+pletený kabel dl.4m pro každý zdroj+objímka E27 z termosplastu s kovovou krytkou povrchu, 3x LED žárovka s viditelným vláknem 8W, přímé, ovládání spínačem - pokoje 2.np
 viz SZ.5</t>
  </si>
  <si>
    <t xml:space="preserve"> svítidlo stropní zavěšené, rozeta kov+pletený kabel dl.4m pro každý zdroj+objímka E27 z termosplastu s kovovou krytkou povrchu, 2x LED žárovka s viditelným vláknem 8W, přímé, ovládání spínačem - koupelny 2.np
 viz SZ.5</t>
  </si>
  <si>
    <t>svítidlo stropní přisazené, LED panel kruhový nízký, přímé, ovládání spínačem - prostory zaměstnanců, kruhový LED panel bílý D400mm, rámeček kov, opálový kryt, LED zdroj 25W</t>
  </si>
  <si>
    <t>svítidlo stropní přisazené, LED panel kruhový, přímé, ovládání spínačem - předsíně pokojů 3.np kruhový LED panel bílý D300mm, rámeček kov, opálový kryt, 20W</t>
  </si>
  <si>
    <t>svítidlo stropní přisazené, LED panel kruhový, přímé, ovládání spínačem - pokoje 3.np  kruhový LED panel bílý D400mm, rámeček kov, opálový kryt, 25W</t>
  </si>
  <si>
    <t xml:space="preserve">svítidlo stropní přisazené, LED panel kruhový, přímé, ovládání spínačem - koupelny 3.np  kruhový LED panel bílý D200mm, rámeček kov, opálový kryt, 15W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</si>
</sst>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5]#,##0.00;\-#,##0.00"/>
    <numFmt numFmtId="165" formatCode="[$-10405]#,##0;\-#,##0"/>
    <numFmt numFmtId="166" formatCode="#,##0.00\ &quot;Kč&quot;"/>
    <numFmt numFmtId="167" formatCode="#,##0\ &quot;Kč&quot;"/>
    <numFmt numFmtId="168" formatCode="#,##0\ _K_č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name val="Calibri"/>
      <family val="2"/>
      <charset val="238"/>
    </font>
    <font>
      <sz val="8.25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2" fillId="0" borderId="0"/>
  </cellStyleXfs>
  <cellXfs count="80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9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11" fillId="0" borderId="7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8" fillId="0" borderId="10" xfId="1" applyFont="1" applyBorder="1" applyAlignment="1">
      <alignment vertical="center" wrapText="1" readingOrder="1"/>
    </xf>
    <xf numFmtId="4" fontId="9" fillId="0" borderId="0" xfId="1" applyNumberFormat="1" applyFont="1" applyAlignment="1">
      <alignment horizontal="right" vertical="top" wrapText="1" readingOrder="1"/>
    </xf>
    <xf numFmtId="166" fontId="11" fillId="0" borderId="7" xfId="1" applyNumberFormat="1" applyFont="1" applyBorder="1" applyAlignment="1">
      <alignment horizontal="right" vertical="top" wrapText="1" readingOrder="1"/>
    </xf>
    <xf numFmtId="166" fontId="1" fillId="0" borderId="0" xfId="0" applyNumberFormat="1" applyFont="1"/>
    <xf numFmtId="166" fontId="11" fillId="0" borderId="0" xfId="1" applyNumberFormat="1" applyFont="1" applyAlignment="1">
      <alignment horizontal="right" vertical="top" wrapText="1" readingOrder="1"/>
    </xf>
    <xf numFmtId="0" fontId="16" fillId="0" borderId="0" xfId="1" applyFont="1" applyAlignment="1">
      <alignment vertical="top" wrapText="1" readingOrder="1"/>
    </xf>
    <xf numFmtId="0" fontId="0" fillId="0" borderId="0" xfId="0"/>
    <xf numFmtId="0" fontId="1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0" fillId="0" borderId="0" xfId="0" applyAlignment="1">
      <alignment wrapText="1"/>
    </xf>
    <xf numFmtId="167" fontId="13" fillId="0" borderId="0" xfId="0" applyNumberFormat="1" applyFont="1" applyAlignment="1">
      <alignment horizontal="right" vertical="center"/>
    </xf>
    <xf numFmtId="168" fontId="0" fillId="0" borderId="0" xfId="0" applyNumberFormat="1"/>
    <xf numFmtId="0" fontId="8" fillId="0" borderId="0" xfId="1" applyFont="1" applyAlignment="1">
      <alignment horizontal="right" vertical="top" wrapText="1" readingOrder="1"/>
    </xf>
    <xf numFmtId="0" fontId="1" fillId="0" borderId="0" xfId="0" applyFont="1"/>
    <xf numFmtId="0" fontId="8" fillId="0" borderId="0" xfId="1" applyFont="1" applyAlignment="1">
      <alignment vertical="top" wrapText="1" readingOrder="1"/>
    </xf>
    <xf numFmtId="0" fontId="16" fillId="0" borderId="0" xfId="1" applyFont="1" applyAlignment="1">
      <alignment horizontal="left" vertical="top" wrapText="1" readingOrder="1"/>
    </xf>
    <xf numFmtId="0" fontId="11" fillId="0" borderId="7" xfId="1" applyFont="1" applyBorder="1" applyAlignment="1">
      <alignment horizontal="right" vertical="top" wrapText="1" readingOrder="1"/>
    </xf>
    <xf numFmtId="0" fontId="1" fillId="0" borderId="7" xfId="1" applyFont="1" applyBorder="1" applyAlignment="1">
      <alignment vertical="top" wrapText="1"/>
    </xf>
    <xf numFmtId="166" fontId="11" fillId="0" borderId="7" xfId="1" applyNumberFormat="1" applyFont="1" applyBorder="1" applyAlignment="1">
      <alignment horizontal="right" vertical="top" wrapText="1" readingOrder="1"/>
    </xf>
    <xf numFmtId="166" fontId="1" fillId="0" borderId="7" xfId="1" applyNumberFormat="1" applyFont="1" applyBorder="1" applyAlignment="1">
      <alignment vertical="top" wrapText="1"/>
    </xf>
    <xf numFmtId="0" fontId="11" fillId="0" borderId="0" xfId="1" applyFont="1" applyAlignment="1">
      <alignment horizontal="right" vertical="top" wrapText="1" readingOrder="1"/>
    </xf>
    <xf numFmtId="166" fontId="11" fillId="0" borderId="0" xfId="1" applyNumberFormat="1" applyFont="1" applyAlignment="1">
      <alignment horizontal="right" vertical="top" wrapText="1" readingOrder="1"/>
    </xf>
    <xf numFmtId="166" fontId="1" fillId="0" borderId="0" xfId="0" applyNumberFormat="1" applyFont="1"/>
    <xf numFmtId="0" fontId="8" fillId="0" borderId="9" xfId="1" applyFont="1" applyBorder="1" applyAlignment="1">
      <alignment horizontal="left" vertical="center" wrapText="1" readingOrder="1"/>
    </xf>
    <xf numFmtId="0" fontId="1" fillId="0" borderId="9" xfId="1" applyFont="1" applyBorder="1" applyAlignment="1">
      <alignment vertical="top" wrapText="1"/>
    </xf>
    <xf numFmtId="0" fontId="8" fillId="0" borderId="9" xfId="1" applyFont="1" applyBorder="1" applyAlignment="1">
      <alignment vertical="center" wrapText="1" readingOrder="1"/>
    </xf>
    <xf numFmtId="0" fontId="8" fillId="0" borderId="9" xfId="1" applyFont="1" applyBorder="1" applyAlignment="1">
      <alignment horizontal="right" vertical="center" wrapText="1" readingOrder="1"/>
    </xf>
    <xf numFmtId="4" fontId="8" fillId="0" borderId="9" xfId="1" applyNumberFormat="1" applyFont="1" applyBorder="1" applyAlignment="1">
      <alignment horizontal="right" vertical="center" wrapText="1" readingOrder="1"/>
    </xf>
    <xf numFmtId="4" fontId="1" fillId="0" borderId="9" xfId="1" applyNumberFormat="1" applyFont="1" applyBorder="1" applyAlignment="1">
      <alignment vertical="top" wrapText="1"/>
    </xf>
    <xf numFmtId="0" fontId="10" fillId="0" borderId="7" xfId="1" applyFont="1" applyBorder="1" applyAlignment="1">
      <alignment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0" xfId="1" applyFont="1" applyAlignment="1">
      <alignment vertical="top" wrapText="1" readingOrder="1"/>
    </xf>
    <xf numFmtId="4" fontId="9" fillId="0" borderId="0" xfId="1" applyNumberFormat="1" applyFont="1" applyAlignment="1">
      <alignment horizontal="right" vertical="top" wrapText="1" readingOrder="1"/>
    </xf>
    <xf numFmtId="4" fontId="1" fillId="0" borderId="0" xfId="0" applyNumberFormat="1" applyFont="1"/>
    <xf numFmtId="0" fontId="8" fillId="0" borderId="0" xfId="1" applyFont="1" applyAlignment="1">
      <alignment horizontal="left" vertical="top" wrapText="1" readingOrder="1"/>
    </xf>
    <xf numFmtId="4" fontId="8" fillId="0" borderId="0" xfId="1" applyNumberFormat="1" applyFont="1" applyAlignment="1">
      <alignment horizontal="right" vertical="top" wrapText="1" readingOrder="1"/>
    </xf>
    <xf numFmtId="0" fontId="7" fillId="0" borderId="0" xfId="1" applyFont="1" applyAlignment="1">
      <alignment horizontal="center" vertical="top" wrapText="1" readingOrder="1"/>
    </xf>
    <xf numFmtId="0" fontId="8" fillId="0" borderId="9" xfId="1" applyFont="1" applyBorder="1" applyAlignment="1">
      <alignment horizontal="right" vertical="top" wrapText="1" readingOrder="1"/>
    </xf>
    <xf numFmtId="0" fontId="8" fillId="0" borderId="9" xfId="1" applyFont="1" applyBorder="1" applyAlignment="1">
      <alignment vertical="top" wrapText="1" readingOrder="1"/>
    </xf>
    <xf numFmtId="0" fontId="5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 wrapText="1" readingOrder="1"/>
    </xf>
    <xf numFmtId="0" fontId="14" fillId="2" borderId="0" xfId="1" applyFont="1" applyFill="1" applyAlignment="1">
      <alignment vertical="top" wrapText="1" readingOrder="1"/>
    </xf>
    <xf numFmtId="0" fontId="15" fillId="2" borderId="0" xfId="1" applyFont="1" applyFill="1" applyAlignment="1">
      <alignment vertical="top" wrapText="1"/>
    </xf>
    <xf numFmtId="0" fontId="2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right" vertical="top" wrapText="1" readingOrder="1"/>
    </xf>
    <xf numFmtId="164" fontId="9" fillId="0" borderId="0" xfId="1" applyNumberFormat="1" applyFont="1" applyAlignment="1">
      <alignment horizontal="right" vertical="top" wrapText="1" readingOrder="1"/>
    </xf>
    <xf numFmtId="165" fontId="9" fillId="0" borderId="0" xfId="1" applyNumberFormat="1" applyFont="1" applyAlignment="1">
      <alignment horizontal="right" vertical="top" wrapText="1" readingOrder="1"/>
    </xf>
    <xf numFmtId="0" fontId="8" fillId="0" borderId="10" xfId="1" applyFont="1" applyBorder="1" applyAlignment="1">
      <alignment horizontal="right" vertical="center" wrapText="1" readingOrder="1"/>
    </xf>
    <xf numFmtId="0" fontId="1" fillId="0" borderId="10" xfId="1" applyFont="1" applyBorder="1" applyAlignment="1">
      <alignment vertical="top" wrapText="1"/>
    </xf>
    <xf numFmtId="0" fontId="8" fillId="0" borderId="10" xfId="1" applyFont="1" applyBorder="1" applyAlignment="1">
      <alignment horizontal="right" vertical="top" wrapText="1" readingOrder="1"/>
    </xf>
    <xf numFmtId="0" fontId="8" fillId="0" borderId="10" xfId="1" applyFont="1" applyBorder="1" applyAlignment="1">
      <alignment vertical="top" wrapText="1" readingOrder="1"/>
    </xf>
    <xf numFmtId="0" fontId="16" fillId="0" borderId="0" xfId="1" applyFont="1" applyAlignment="1">
      <alignment vertical="top" wrapText="1" readingOrder="1"/>
    </xf>
    <xf numFmtId="0" fontId="8" fillId="0" borderId="10" xfId="1" applyFont="1" applyBorder="1" applyAlignment="1">
      <alignment vertical="center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showGridLines="0" tabSelected="1" workbookViewId="0">
      <pane ySplit="7" topLeftCell="A8" activePane="bottomLeft" state="frozen"/>
      <selection pane="bottomLeft" activeCell="P50" sqref="P50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6.7109375" customWidth="1"/>
    <col min="6" max="6" width="0.5703125" customWidth="1"/>
    <col min="7" max="7" width="1.42578125" customWidth="1"/>
    <col min="8" max="8" width="3.7109375" customWidth="1"/>
    <col min="9" max="9" width="0" hidden="1" customWidth="1"/>
    <col min="10" max="10" width="5.42578125" customWidth="1"/>
    <col min="11" max="11" width="8.5703125" customWidth="1"/>
    <col min="12" max="12" width="0.28515625" customWidth="1"/>
    <col min="13" max="13" width="1.42578125" customWidth="1"/>
    <col min="14" max="14" width="0.28515625" customWidth="1"/>
    <col min="15" max="15" width="0" hidden="1" customWidth="1"/>
    <col min="16" max="16" width="15.28515625" customWidth="1"/>
    <col min="17" max="17" width="15.7109375" customWidth="1"/>
    <col min="18" max="18" width="8.5703125" customWidth="1"/>
    <col min="19" max="19" width="3.28515625" customWidth="1"/>
    <col min="20" max="20" width="0.28515625" customWidth="1"/>
    <col min="21" max="21" width="12.28515625" customWidth="1"/>
    <col min="22" max="22" width="6.7109375" customWidth="1"/>
    <col min="23" max="23" width="7.28515625" customWidth="1"/>
    <col min="24" max="24" width="0" hidden="1" customWidth="1"/>
    <col min="25" max="25" width="1.28515625" customWidth="1"/>
    <col min="26" max="27" width="0.5703125" customWidth="1"/>
  </cols>
  <sheetData>
    <row r="1" spans="1:27" x14ac:dyDescent="0.25">
      <c r="M1" s="69" t="s">
        <v>0</v>
      </c>
      <c r="N1" s="38"/>
      <c r="O1" s="38"/>
      <c r="P1" s="38"/>
      <c r="Q1" s="38"/>
      <c r="R1" s="38"/>
      <c r="S1" s="38"/>
    </row>
    <row r="2" spans="1:27" x14ac:dyDescent="0.25">
      <c r="L2" s="70" t="s">
        <v>1</v>
      </c>
      <c r="M2" s="38"/>
      <c r="N2" s="38"/>
      <c r="O2" s="38"/>
      <c r="P2" s="38"/>
      <c r="Q2" s="38"/>
      <c r="R2" s="38"/>
      <c r="S2" s="38"/>
      <c r="T2" s="38"/>
    </row>
    <row r="3" spans="1:27" x14ac:dyDescent="0.25">
      <c r="G3" s="70" t="s">
        <v>2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7" ht="2.85" customHeight="1" x14ac:dyDescent="0.25"/>
    <row r="5" spans="1:27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1.25" customHeight="1" x14ac:dyDescent="0.25">
      <c r="A6" s="71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27" ht="0" hidden="1" customHeight="1" x14ac:dyDescent="0.25"/>
    <row r="8" spans="1:27" ht="2.8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7" ht="5.65" customHeight="1" x14ac:dyDescent="0.2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  <c r="Z9" s="6"/>
    </row>
    <row r="10" spans="1:27" ht="16.350000000000001" customHeight="1" x14ac:dyDescent="0.25">
      <c r="B10" s="7"/>
      <c r="C10" s="2"/>
      <c r="D10" s="2"/>
      <c r="E10" s="64" t="s">
        <v>4</v>
      </c>
      <c r="F10" s="65"/>
      <c r="G10" s="65"/>
      <c r="H10" s="65"/>
      <c r="I10" s="65"/>
      <c r="J10" s="65"/>
      <c r="K10" s="66" t="s">
        <v>5</v>
      </c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2"/>
      <c r="Y10" s="8"/>
      <c r="Z10" s="6"/>
    </row>
    <row r="11" spans="1:27" ht="16.350000000000001" customHeight="1" x14ac:dyDescent="0.25">
      <c r="B11" s="7"/>
      <c r="C11" s="2"/>
      <c r="D11" s="2"/>
      <c r="E11" s="64" t="s">
        <v>6</v>
      </c>
      <c r="F11" s="65"/>
      <c r="G11" s="65"/>
      <c r="H11" s="65"/>
      <c r="I11" s="65"/>
      <c r="J11" s="65"/>
      <c r="K11" s="66" t="s">
        <v>7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2"/>
      <c r="Y11" s="8"/>
      <c r="Z11" s="6"/>
    </row>
    <row r="12" spans="1:27" ht="16.350000000000001" customHeight="1" x14ac:dyDescent="0.25">
      <c r="B12" s="7"/>
      <c r="C12" s="2"/>
      <c r="D12" s="2"/>
      <c r="E12" s="64" t="s">
        <v>8</v>
      </c>
      <c r="F12" s="65"/>
      <c r="G12" s="65"/>
      <c r="H12" s="65"/>
      <c r="I12" s="65"/>
      <c r="J12" s="65"/>
      <c r="K12" s="66" t="s">
        <v>148</v>
      </c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2"/>
      <c r="Y12" s="8"/>
      <c r="Z12" s="6"/>
    </row>
    <row r="13" spans="1:27" ht="16.350000000000001" customHeight="1" x14ac:dyDescent="0.25">
      <c r="B13" s="7"/>
      <c r="C13" s="2"/>
      <c r="D13" s="2"/>
      <c r="E13" s="64" t="s">
        <v>9</v>
      </c>
      <c r="F13" s="65"/>
      <c r="G13" s="65"/>
      <c r="H13" s="65"/>
      <c r="I13" s="65"/>
      <c r="J13" s="65"/>
      <c r="K13" s="67" t="s">
        <v>149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2"/>
      <c r="Y13" s="8"/>
      <c r="Z13" s="6"/>
    </row>
    <row r="14" spans="1:27" ht="0" hidden="1" customHeight="1" x14ac:dyDescent="0.25"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8"/>
      <c r="Z14" s="6"/>
    </row>
    <row r="15" spans="1:27" ht="2.85" customHeight="1" x14ac:dyDescent="0.2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1"/>
      <c r="Z15" s="6"/>
    </row>
    <row r="16" spans="1:27" ht="0" hidden="1" customHeight="1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.85" customHeight="1" x14ac:dyDescent="0.25"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2:26" ht="0" hidden="1" customHeight="1" x14ac:dyDescent="0.25"/>
    <row r="19" spans="2:26" ht="14.1" customHeight="1" x14ac:dyDescent="0.25"/>
    <row r="20" spans="2:26" ht="2.85" customHeight="1" x14ac:dyDescent="0.25"/>
    <row r="21" spans="2:26" ht="0" hidden="1" customHeight="1" x14ac:dyDescent="0.25"/>
    <row r="22" spans="2:26" ht="17.100000000000001" customHeight="1" x14ac:dyDescent="0.25">
      <c r="B22" s="61" t="s">
        <v>10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2:26" ht="2.85" customHeight="1" x14ac:dyDescent="0.25"/>
    <row r="24" spans="2:26" ht="11.45" customHeight="1" x14ac:dyDescent="0.25">
      <c r="B24" s="62" t="s">
        <v>11</v>
      </c>
      <c r="C24" s="49"/>
      <c r="D24" s="49"/>
      <c r="E24" s="49"/>
      <c r="F24" s="63" t="s">
        <v>12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62" t="s">
        <v>13</v>
      </c>
      <c r="T24" s="49"/>
      <c r="U24" s="49"/>
      <c r="V24" s="62" t="s">
        <v>14</v>
      </c>
      <c r="W24" s="49"/>
      <c r="X24" s="49"/>
      <c r="Y24" s="49"/>
      <c r="Z24" s="49"/>
    </row>
    <row r="25" spans="2:26" ht="11.45" customHeight="1" x14ac:dyDescent="0.25">
      <c r="B25" s="59" t="s">
        <v>15</v>
      </c>
      <c r="C25" s="38"/>
      <c r="D25" s="38"/>
      <c r="E25" s="38"/>
      <c r="F25" s="39" t="s">
        <v>16</v>
      </c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7" t="s">
        <v>8</v>
      </c>
      <c r="T25" s="38"/>
      <c r="U25" s="38"/>
      <c r="V25" s="37" t="s">
        <v>8</v>
      </c>
      <c r="W25" s="38"/>
      <c r="X25" s="38"/>
      <c r="Y25" s="38"/>
      <c r="Z25" s="38"/>
    </row>
    <row r="26" spans="2:26" ht="11.25" customHeight="1" x14ac:dyDescent="0.25">
      <c r="B26" s="55" t="s">
        <v>17</v>
      </c>
      <c r="C26" s="38"/>
      <c r="D26" s="38"/>
      <c r="E26" s="38"/>
      <c r="F26" s="56" t="s">
        <v>18</v>
      </c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55"/>
      <c r="T26" s="38"/>
      <c r="U26" s="38"/>
      <c r="V26" s="57">
        <f>SUM('Položky všech ceníků'!F32:J32)</f>
        <v>0</v>
      </c>
      <c r="W26" s="58"/>
      <c r="X26" s="58"/>
      <c r="Y26" s="58"/>
      <c r="Z26" s="58"/>
    </row>
    <row r="27" spans="2:26" ht="11.45" customHeight="1" x14ac:dyDescent="0.25">
      <c r="B27" s="55" t="s">
        <v>19</v>
      </c>
      <c r="C27" s="38"/>
      <c r="D27" s="38"/>
      <c r="E27" s="38"/>
      <c r="F27" s="56" t="s">
        <v>20</v>
      </c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55"/>
      <c r="T27" s="38"/>
      <c r="U27" s="38"/>
      <c r="V27" s="57">
        <f>SUM('Položky všech ceníků'!F45:I45)</f>
        <v>0</v>
      </c>
      <c r="W27" s="58"/>
      <c r="X27" s="58"/>
      <c r="Y27" s="58"/>
      <c r="Z27" s="58"/>
    </row>
    <row r="28" spans="2:26" ht="11.45" customHeight="1" x14ac:dyDescent="0.25">
      <c r="B28" s="55" t="s">
        <v>21</v>
      </c>
      <c r="C28" s="38"/>
      <c r="D28" s="38"/>
      <c r="E28" s="38"/>
      <c r="F28" s="56" t="s">
        <v>22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55"/>
      <c r="T28" s="38"/>
      <c r="U28" s="38"/>
      <c r="V28" s="57">
        <f>SUM('Položky všech ceníků'!F89:I89)</f>
        <v>0</v>
      </c>
      <c r="W28" s="58"/>
      <c r="X28" s="58"/>
      <c r="Y28" s="58"/>
      <c r="Z28" s="58"/>
    </row>
    <row r="29" spans="2:26" ht="11.45" customHeight="1" x14ac:dyDescent="0.25">
      <c r="B29" s="59" t="s">
        <v>8</v>
      </c>
      <c r="C29" s="38"/>
      <c r="D29" s="38"/>
      <c r="E29" s="38"/>
      <c r="F29" s="39" t="s">
        <v>23</v>
      </c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7"/>
      <c r="T29" s="38"/>
      <c r="U29" s="38"/>
      <c r="V29" s="60">
        <f>SUM(V26:Z28)</f>
        <v>0</v>
      </c>
      <c r="W29" s="58"/>
      <c r="X29" s="58"/>
      <c r="Y29" s="58"/>
      <c r="Z29" s="58"/>
    </row>
    <row r="30" spans="2:26" ht="11.25" customHeight="1" x14ac:dyDescent="0.25">
      <c r="B30" s="55" t="s">
        <v>8</v>
      </c>
      <c r="C30" s="38"/>
      <c r="D30" s="38"/>
      <c r="E30" s="38"/>
      <c r="F30" s="56" t="s">
        <v>8</v>
      </c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55"/>
      <c r="T30" s="38"/>
      <c r="U30" s="38"/>
      <c r="V30" s="57" t="s">
        <v>8</v>
      </c>
      <c r="W30" s="58"/>
      <c r="X30" s="58"/>
      <c r="Y30" s="58"/>
      <c r="Z30" s="58"/>
    </row>
    <row r="31" spans="2:26" ht="11.45" customHeight="1" x14ac:dyDescent="0.25">
      <c r="B31" s="59" t="s">
        <v>24</v>
      </c>
      <c r="C31" s="38"/>
      <c r="D31" s="38"/>
      <c r="E31" s="38"/>
      <c r="F31" s="39" t="s">
        <v>25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7"/>
      <c r="T31" s="38"/>
      <c r="U31" s="38"/>
      <c r="V31" s="60" t="s">
        <v>8</v>
      </c>
      <c r="W31" s="58"/>
      <c r="X31" s="58"/>
      <c r="Y31" s="58"/>
      <c r="Z31" s="58"/>
    </row>
    <row r="32" spans="2:26" ht="11.45" customHeight="1" x14ac:dyDescent="0.25">
      <c r="B32" s="55" t="s">
        <v>26</v>
      </c>
      <c r="C32" s="38"/>
      <c r="D32" s="38"/>
      <c r="E32" s="38"/>
      <c r="F32" s="56" t="s">
        <v>27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55"/>
      <c r="T32" s="38"/>
      <c r="U32" s="38"/>
      <c r="V32" s="57">
        <f>SUM('Položky všech ceníků'!F103:I103)</f>
        <v>0</v>
      </c>
      <c r="W32" s="58"/>
      <c r="X32" s="58"/>
      <c r="Y32" s="58"/>
      <c r="Z32" s="58"/>
    </row>
    <row r="33" spans="2:26" ht="11.45" customHeight="1" x14ac:dyDescent="0.25">
      <c r="B33" s="59" t="s">
        <v>8</v>
      </c>
      <c r="C33" s="38"/>
      <c r="D33" s="38"/>
      <c r="E33" s="38"/>
      <c r="F33" s="39" t="s">
        <v>28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7"/>
      <c r="T33" s="38"/>
      <c r="U33" s="38"/>
      <c r="V33" s="60">
        <f>SUM(V32)</f>
        <v>0</v>
      </c>
      <c r="W33" s="58"/>
      <c r="X33" s="58"/>
      <c r="Y33" s="58"/>
      <c r="Z33" s="58"/>
    </row>
    <row r="34" spans="2:26" ht="11.25" customHeight="1" x14ac:dyDescent="0.25">
      <c r="B34" s="55" t="s">
        <v>8</v>
      </c>
      <c r="C34" s="38"/>
      <c r="D34" s="38"/>
      <c r="E34" s="38"/>
      <c r="F34" s="56" t="s">
        <v>8</v>
      </c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55"/>
      <c r="T34" s="38"/>
      <c r="U34" s="38"/>
      <c r="V34" s="57" t="s">
        <v>8</v>
      </c>
      <c r="W34" s="58"/>
      <c r="X34" s="58"/>
      <c r="Y34" s="58"/>
      <c r="Z34" s="58"/>
    </row>
    <row r="35" spans="2:26" ht="11.45" customHeight="1" x14ac:dyDescent="0.25">
      <c r="B35" s="55" t="s">
        <v>8</v>
      </c>
      <c r="C35" s="38"/>
      <c r="D35" s="38"/>
      <c r="E35" s="38"/>
      <c r="F35" s="56" t="s">
        <v>8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55"/>
      <c r="T35" s="38"/>
      <c r="U35" s="38"/>
      <c r="V35" s="57" t="s">
        <v>8</v>
      </c>
      <c r="W35" s="58"/>
      <c r="X35" s="58"/>
      <c r="Y35" s="58"/>
      <c r="Z35" s="58"/>
    </row>
    <row r="36" spans="2:26" ht="11.25" customHeight="1" x14ac:dyDescent="0.25">
      <c r="B36" s="48" t="s">
        <v>29</v>
      </c>
      <c r="C36" s="49"/>
      <c r="D36" s="49"/>
      <c r="E36" s="49"/>
      <c r="F36" s="50" t="s">
        <v>30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1"/>
      <c r="T36" s="49"/>
      <c r="U36" s="49"/>
      <c r="V36" s="52">
        <f>V33+V29</f>
        <v>0</v>
      </c>
      <c r="W36" s="53"/>
      <c r="X36" s="53"/>
      <c r="Y36" s="53"/>
      <c r="Z36" s="53"/>
    </row>
    <row r="37" spans="2:26" ht="0" hidden="1" customHeight="1" x14ac:dyDescent="0.25"/>
    <row r="38" spans="2:26" ht="14.25" customHeight="1" x14ac:dyDescent="0.25"/>
    <row r="39" spans="2:26" x14ac:dyDescent="0.25">
      <c r="B39" s="54" t="s">
        <v>8</v>
      </c>
      <c r="C39" s="42"/>
      <c r="D39" s="42"/>
      <c r="E39" s="42"/>
      <c r="F39" s="42"/>
      <c r="G39" s="42"/>
      <c r="H39" s="42"/>
      <c r="J39" s="41" t="s">
        <v>13</v>
      </c>
      <c r="K39" s="42"/>
      <c r="L39" s="42"/>
      <c r="M39" s="42"/>
      <c r="N39" s="42"/>
      <c r="O39" s="41" t="s">
        <v>31</v>
      </c>
      <c r="P39" s="42"/>
      <c r="Q39" s="15" t="s">
        <v>32</v>
      </c>
    </row>
    <row r="40" spans="2:26" x14ac:dyDescent="0.25">
      <c r="B40" s="41" t="s">
        <v>33</v>
      </c>
      <c r="C40" s="42"/>
      <c r="D40" s="42"/>
      <c r="E40" s="42"/>
      <c r="F40" s="42"/>
      <c r="G40" s="42"/>
      <c r="H40" s="42"/>
      <c r="I40" s="14"/>
      <c r="J40" s="43">
        <f>V36</f>
        <v>0</v>
      </c>
      <c r="K40" s="44"/>
      <c r="L40" s="44"/>
      <c r="M40" s="44"/>
      <c r="N40" s="44"/>
      <c r="O40" s="43">
        <f>0.21*J40</f>
        <v>0</v>
      </c>
      <c r="P40" s="44"/>
      <c r="Q40" s="22">
        <f>O40+J40</f>
        <v>0</v>
      </c>
    </row>
    <row r="41" spans="2:26" ht="0" hidden="1" customHeight="1" x14ac:dyDescent="0.25">
      <c r="J41" s="23"/>
      <c r="K41" s="23"/>
      <c r="L41" s="23"/>
      <c r="M41" s="23"/>
      <c r="N41" s="23"/>
      <c r="O41" s="23"/>
      <c r="P41" s="23"/>
      <c r="Q41" s="23"/>
    </row>
    <row r="42" spans="2:26" ht="3" customHeight="1" x14ac:dyDescent="0.25">
      <c r="J42" s="23"/>
      <c r="K42" s="23"/>
      <c r="L42" s="23"/>
      <c r="M42" s="23"/>
      <c r="N42" s="23"/>
      <c r="O42" s="23"/>
      <c r="P42" s="23"/>
      <c r="Q42" s="23"/>
    </row>
    <row r="43" spans="2:26" x14ac:dyDescent="0.25">
      <c r="B43" s="45" t="s">
        <v>34</v>
      </c>
      <c r="C43" s="38"/>
      <c r="D43" s="38"/>
      <c r="E43" s="38"/>
      <c r="F43" s="38"/>
      <c r="G43" s="38"/>
      <c r="H43" s="38"/>
      <c r="J43" s="46">
        <f>J40</f>
        <v>0</v>
      </c>
      <c r="K43" s="47"/>
      <c r="L43" s="47"/>
      <c r="M43" s="47"/>
      <c r="N43" s="47"/>
      <c r="O43" s="23"/>
      <c r="P43" s="24">
        <f>O40</f>
        <v>0</v>
      </c>
      <c r="Q43" s="24">
        <f>Q40</f>
        <v>0</v>
      </c>
    </row>
    <row r="44" spans="2:26" ht="5.65" customHeight="1" x14ac:dyDescent="0.25"/>
    <row r="45" spans="2:26" ht="2.85" customHeight="1" x14ac:dyDescent="0.25"/>
    <row r="46" spans="2:26" ht="0" hidden="1" customHeight="1" x14ac:dyDescent="0.25"/>
    <row r="47" spans="2:26" ht="72.599999999999994" customHeight="1" x14ac:dyDescent="0.25">
      <c r="B47" s="40" t="s">
        <v>150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2:26" ht="11.45" customHeight="1" x14ac:dyDescent="0.25"/>
    <row r="49" spans="2:13" ht="11.45" customHeight="1" x14ac:dyDescent="0.25">
      <c r="B49" s="37" t="s">
        <v>35</v>
      </c>
      <c r="C49" s="38"/>
      <c r="D49" s="38"/>
      <c r="E49" s="38"/>
      <c r="F49" s="38"/>
      <c r="G49" s="38"/>
      <c r="H49" s="39" t="s">
        <v>36</v>
      </c>
      <c r="I49" s="38"/>
      <c r="J49" s="38"/>
      <c r="K49" s="38"/>
      <c r="L49" s="38"/>
      <c r="M49" s="38"/>
    </row>
    <row r="50" spans="2:13" ht="11.25" customHeight="1" x14ac:dyDescent="0.25">
      <c r="B50" s="37" t="s">
        <v>37</v>
      </c>
      <c r="C50" s="38"/>
      <c r="D50" s="38"/>
      <c r="E50" s="38"/>
      <c r="F50" s="38"/>
      <c r="G50" s="38"/>
      <c r="H50" s="39" t="s">
        <v>38</v>
      </c>
      <c r="I50" s="38"/>
      <c r="J50" s="38"/>
      <c r="K50" s="38"/>
      <c r="L50" s="38"/>
      <c r="M50" s="38"/>
    </row>
    <row r="51" spans="2:13" ht="0" hidden="1" customHeight="1" x14ac:dyDescent="0.25"/>
  </sheetData>
  <mergeCells count="78">
    <mergeCell ref="M1:S1"/>
    <mergeCell ref="L2:T2"/>
    <mergeCell ref="G3:V3"/>
    <mergeCell ref="A6:AA6"/>
    <mergeCell ref="E10:J10"/>
    <mergeCell ref="K10:W10"/>
    <mergeCell ref="E11:J11"/>
    <mergeCell ref="K11:W11"/>
    <mergeCell ref="E12:J12"/>
    <mergeCell ref="K12:W12"/>
    <mergeCell ref="E13:J13"/>
    <mergeCell ref="K13:W13"/>
    <mergeCell ref="B22:Z22"/>
    <mergeCell ref="B24:E24"/>
    <mergeCell ref="F24:R24"/>
    <mergeCell ref="S24:U24"/>
    <mergeCell ref="V24:Z24"/>
    <mergeCell ref="B25:E25"/>
    <mergeCell ref="F25:R25"/>
    <mergeCell ref="S25:U25"/>
    <mergeCell ref="V25:Z25"/>
    <mergeCell ref="B26:E26"/>
    <mergeCell ref="F26:R26"/>
    <mergeCell ref="S26:U26"/>
    <mergeCell ref="V26:Z26"/>
    <mergeCell ref="B27:E27"/>
    <mergeCell ref="F27:R27"/>
    <mergeCell ref="S27:U27"/>
    <mergeCell ref="V27:Z27"/>
    <mergeCell ref="B28:E28"/>
    <mergeCell ref="F28:R28"/>
    <mergeCell ref="S28:U28"/>
    <mergeCell ref="V28:Z28"/>
    <mergeCell ref="B29:E29"/>
    <mergeCell ref="F29:R29"/>
    <mergeCell ref="S29:U29"/>
    <mergeCell ref="V29:Z29"/>
    <mergeCell ref="B30:E30"/>
    <mergeCell ref="F30:R30"/>
    <mergeCell ref="S30:U30"/>
    <mergeCell ref="V30:Z30"/>
    <mergeCell ref="B31:E31"/>
    <mergeCell ref="F31:R31"/>
    <mergeCell ref="S31:U31"/>
    <mergeCell ref="V31:Z31"/>
    <mergeCell ref="B32:E32"/>
    <mergeCell ref="F32:R32"/>
    <mergeCell ref="S32:U32"/>
    <mergeCell ref="V32:Z32"/>
    <mergeCell ref="B35:E35"/>
    <mergeCell ref="F35:R35"/>
    <mergeCell ref="S35:U35"/>
    <mergeCell ref="V35:Z35"/>
    <mergeCell ref="B33:E33"/>
    <mergeCell ref="F33:R33"/>
    <mergeCell ref="S33:U33"/>
    <mergeCell ref="V33:Z33"/>
    <mergeCell ref="B34:E34"/>
    <mergeCell ref="F34:R34"/>
    <mergeCell ref="S34:U34"/>
    <mergeCell ref="V34:Z34"/>
    <mergeCell ref="B36:E36"/>
    <mergeCell ref="F36:R36"/>
    <mergeCell ref="S36:U36"/>
    <mergeCell ref="V36:Z36"/>
    <mergeCell ref="B39:H39"/>
    <mergeCell ref="J39:N39"/>
    <mergeCell ref="O39:P39"/>
    <mergeCell ref="B40:H40"/>
    <mergeCell ref="J40:N40"/>
    <mergeCell ref="O40:P40"/>
    <mergeCell ref="B43:H43"/>
    <mergeCell ref="J43:N43"/>
    <mergeCell ref="B50:G50"/>
    <mergeCell ref="H50:M50"/>
    <mergeCell ref="B47:Z47"/>
    <mergeCell ref="B49:G49"/>
    <mergeCell ref="H49:M49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5"/>
  <sheetViews>
    <sheetView showGridLines="0" zoomScale="130" zoomScaleNormal="130" workbookViewId="0">
      <pane ySplit="7" topLeftCell="A8" activePane="bottomLeft" state="frozen"/>
      <selection pane="bottomLeft" activeCell="S12" sqref="S12:U27"/>
    </sheetView>
  </sheetViews>
  <sheetFormatPr defaultRowHeight="15" x14ac:dyDescent="0.25"/>
  <cols>
    <col min="1" max="1" width="0.5703125" customWidth="1"/>
    <col min="2" max="2" width="1.7109375" customWidth="1"/>
    <col min="3" max="3" width="4.7109375" customWidth="1"/>
    <col min="4" max="4" width="1.28515625" customWidth="1"/>
    <col min="5" max="5" width="0" hidden="1" customWidth="1"/>
    <col min="6" max="6" width="1.5703125" customWidth="1"/>
    <col min="7" max="7" width="5.7109375" customWidth="1"/>
    <col min="8" max="8" width="0" hidden="1" customWidth="1"/>
    <col min="9" max="9" width="1.5703125" customWidth="1"/>
    <col min="10" max="10" width="0.85546875" customWidth="1"/>
    <col min="11" max="11" width="0" hidden="1" customWidth="1"/>
    <col min="12" max="12" width="1.7109375" customWidth="1"/>
    <col min="13" max="13" width="9.28515625" customWidth="1"/>
    <col min="14" max="14" width="0.28515625" customWidth="1"/>
    <col min="15" max="15" width="2.28515625" customWidth="1"/>
    <col min="16" max="16" width="7.28515625" customWidth="1"/>
    <col min="17" max="17" width="0.85546875" customWidth="1"/>
    <col min="18" max="18" width="20.5703125" customWidth="1"/>
    <col min="19" max="19" width="13.7109375" customWidth="1"/>
    <col min="20" max="20" width="0.28515625" customWidth="1"/>
    <col min="21" max="21" width="1.28515625" customWidth="1"/>
    <col min="22" max="22" width="9" customWidth="1"/>
    <col min="23" max="23" width="6.28515625" customWidth="1"/>
    <col min="24" max="24" width="2.5703125" customWidth="1"/>
    <col min="25" max="25" width="9.140625" customWidth="1"/>
    <col min="26" max="26" width="0.5703125" customWidth="1"/>
  </cols>
  <sheetData>
    <row r="1" spans="1:26" x14ac:dyDescent="0.25">
      <c r="O1" s="69" t="s">
        <v>0</v>
      </c>
      <c r="P1" s="38"/>
      <c r="Q1" s="38"/>
      <c r="R1" s="38"/>
      <c r="S1" s="38"/>
    </row>
    <row r="2" spans="1:26" x14ac:dyDescent="0.25">
      <c r="N2" s="70" t="s">
        <v>1</v>
      </c>
      <c r="O2" s="38"/>
      <c r="P2" s="38"/>
      <c r="Q2" s="38"/>
      <c r="R2" s="38"/>
      <c r="S2" s="38"/>
      <c r="T2" s="38"/>
    </row>
    <row r="3" spans="1:26" x14ac:dyDescent="0.25">
      <c r="G3" s="70" t="s">
        <v>2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6" ht="2.85" customHeight="1" x14ac:dyDescent="0.25"/>
    <row r="5" spans="1:26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5">
      <c r="A6" s="71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0" hidden="1" customHeight="1" x14ac:dyDescent="0.25"/>
    <row r="8" spans="1:26" ht="2.85" customHeight="1" x14ac:dyDescent="0.25"/>
    <row r="9" spans="1:26" ht="17.100000000000001" customHeight="1" x14ac:dyDescent="0.25">
      <c r="B9" s="61" t="s">
        <v>39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26" ht="2.85" customHeight="1" x14ac:dyDescent="0.25"/>
    <row r="11" spans="1:26" x14ac:dyDescent="0.25">
      <c r="B11" s="76" t="s">
        <v>40</v>
      </c>
      <c r="C11" s="75"/>
      <c r="D11" s="77" t="s">
        <v>41</v>
      </c>
      <c r="E11" s="75"/>
      <c r="F11" s="75"/>
      <c r="G11" s="75"/>
      <c r="H11" s="75"/>
      <c r="I11" s="75"/>
      <c r="J11" s="75"/>
      <c r="K11" s="75"/>
      <c r="L11" s="75"/>
      <c r="M11" s="77" t="s">
        <v>12</v>
      </c>
      <c r="N11" s="75"/>
      <c r="O11" s="75"/>
      <c r="P11" s="75"/>
      <c r="Q11" s="75"/>
      <c r="R11" s="75"/>
      <c r="S11" s="76" t="s">
        <v>42</v>
      </c>
      <c r="T11" s="75"/>
      <c r="U11" s="75"/>
      <c r="V11" s="16" t="s">
        <v>43</v>
      </c>
      <c r="W11" s="17" t="s">
        <v>44</v>
      </c>
      <c r="X11" s="76" t="s">
        <v>45</v>
      </c>
      <c r="Y11" s="75"/>
    </row>
    <row r="12" spans="1:26" ht="30" customHeight="1" x14ac:dyDescent="0.25">
      <c r="B12" s="55">
        <v>1</v>
      </c>
      <c r="C12" s="38"/>
      <c r="D12" s="56" t="s">
        <v>46</v>
      </c>
      <c r="E12" s="38"/>
      <c r="F12" s="38"/>
      <c r="G12" s="38"/>
      <c r="H12" s="38"/>
      <c r="I12" s="38"/>
      <c r="J12" s="38"/>
      <c r="K12" s="38"/>
      <c r="L12" s="38"/>
      <c r="M12" s="56" t="s">
        <v>47</v>
      </c>
      <c r="N12" s="38"/>
      <c r="O12" s="38"/>
      <c r="P12" s="38"/>
      <c r="Q12" s="38"/>
      <c r="R12" s="38"/>
      <c r="S12" s="72"/>
      <c r="T12" s="38"/>
      <c r="U12" s="38"/>
      <c r="V12" s="12" t="s">
        <v>48</v>
      </c>
      <c r="W12" s="13" t="s">
        <v>49</v>
      </c>
      <c r="X12" s="72">
        <f>V12*S12</f>
        <v>0</v>
      </c>
      <c r="Y12" s="38"/>
    </row>
    <row r="13" spans="1:26" ht="30" customHeight="1" x14ac:dyDescent="0.25">
      <c r="B13" s="55">
        <v>2</v>
      </c>
      <c r="C13" s="38"/>
      <c r="D13" s="56" t="s">
        <v>50</v>
      </c>
      <c r="E13" s="38"/>
      <c r="F13" s="38"/>
      <c r="G13" s="38"/>
      <c r="H13" s="38"/>
      <c r="I13" s="38"/>
      <c r="J13" s="38"/>
      <c r="K13" s="38"/>
      <c r="L13" s="38"/>
      <c r="M13" s="56" t="s">
        <v>51</v>
      </c>
      <c r="N13" s="38"/>
      <c r="O13" s="38"/>
      <c r="P13" s="38"/>
      <c r="Q13" s="38"/>
      <c r="R13" s="38"/>
      <c r="S13" s="72"/>
      <c r="T13" s="38"/>
      <c r="U13" s="38"/>
      <c r="V13" s="12" t="s">
        <v>52</v>
      </c>
      <c r="W13" s="13" t="s">
        <v>49</v>
      </c>
      <c r="X13" s="72">
        <f t="shared" ref="X13:X27" si="0">V13*S13</f>
        <v>0</v>
      </c>
      <c r="Y13" s="38"/>
    </row>
    <row r="14" spans="1:26" ht="30" customHeight="1" x14ac:dyDescent="0.25">
      <c r="B14" s="55">
        <v>3</v>
      </c>
      <c r="C14" s="38"/>
      <c r="D14" s="56" t="s">
        <v>53</v>
      </c>
      <c r="E14" s="38"/>
      <c r="F14" s="38"/>
      <c r="G14" s="38"/>
      <c r="H14" s="38"/>
      <c r="I14" s="38"/>
      <c r="J14" s="38"/>
      <c r="K14" s="38"/>
      <c r="L14" s="38"/>
      <c r="M14" s="56" t="s">
        <v>54</v>
      </c>
      <c r="N14" s="38"/>
      <c r="O14" s="38"/>
      <c r="P14" s="38"/>
      <c r="Q14" s="38"/>
      <c r="R14" s="38"/>
      <c r="S14" s="72"/>
      <c r="T14" s="38"/>
      <c r="U14" s="38"/>
      <c r="V14" s="12" t="s">
        <v>55</v>
      </c>
      <c r="W14" s="13" t="s">
        <v>49</v>
      </c>
      <c r="X14" s="72">
        <f t="shared" si="0"/>
        <v>0</v>
      </c>
      <c r="Y14" s="38"/>
    </row>
    <row r="15" spans="1:26" x14ac:dyDescent="0.25">
      <c r="B15" s="55">
        <v>4</v>
      </c>
      <c r="C15" s="38"/>
      <c r="D15" s="56" t="s">
        <v>56</v>
      </c>
      <c r="E15" s="38"/>
      <c r="F15" s="38"/>
      <c r="G15" s="38"/>
      <c r="H15" s="38"/>
      <c r="I15" s="38"/>
      <c r="J15" s="38"/>
      <c r="K15" s="38"/>
      <c r="L15" s="38"/>
      <c r="M15" s="56" t="s">
        <v>57</v>
      </c>
      <c r="N15" s="38"/>
      <c r="O15" s="38"/>
      <c r="P15" s="38"/>
      <c r="Q15" s="38"/>
      <c r="R15" s="38"/>
      <c r="S15" s="72"/>
      <c r="T15" s="38"/>
      <c r="U15" s="38"/>
      <c r="V15" s="12" t="s">
        <v>58</v>
      </c>
      <c r="W15" s="13" t="s">
        <v>49</v>
      </c>
      <c r="X15" s="72">
        <f t="shared" si="0"/>
        <v>0</v>
      </c>
      <c r="Y15" s="38"/>
    </row>
    <row r="16" spans="1:26" x14ac:dyDescent="0.25">
      <c r="B16" s="55">
        <v>5</v>
      </c>
      <c r="C16" s="38"/>
      <c r="D16" s="56" t="s">
        <v>59</v>
      </c>
      <c r="E16" s="38"/>
      <c r="F16" s="38"/>
      <c r="G16" s="38"/>
      <c r="H16" s="38"/>
      <c r="I16" s="38"/>
      <c r="J16" s="38"/>
      <c r="K16" s="38"/>
      <c r="L16" s="38"/>
      <c r="M16" s="56" t="s">
        <v>60</v>
      </c>
      <c r="N16" s="38"/>
      <c r="O16" s="38"/>
      <c r="P16" s="38"/>
      <c r="Q16" s="38"/>
      <c r="R16" s="38"/>
      <c r="S16" s="72"/>
      <c r="T16" s="38"/>
      <c r="U16" s="38"/>
      <c r="V16" s="12" t="s">
        <v>52</v>
      </c>
      <c r="W16" s="13" t="s">
        <v>49</v>
      </c>
      <c r="X16" s="72">
        <f t="shared" si="0"/>
        <v>0</v>
      </c>
      <c r="Y16" s="38"/>
    </row>
    <row r="17" spans="2:25" x14ac:dyDescent="0.25">
      <c r="B17" s="55">
        <v>6</v>
      </c>
      <c r="C17" s="38"/>
      <c r="D17" s="56" t="s">
        <v>61</v>
      </c>
      <c r="E17" s="38"/>
      <c r="F17" s="38"/>
      <c r="G17" s="38"/>
      <c r="H17" s="38"/>
      <c r="I17" s="38"/>
      <c r="J17" s="38"/>
      <c r="K17" s="38"/>
      <c r="L17" s="38"/>
      <c r="M17" s="56" t="s">
        <v>62</v>
      </c>
      <c r="N17" s="38"/>
      <c r="O17" s="38"/>
      <c r="P17" s="38"/>
      <c r="Q17" s="38"/>
      <c r="R17" s="38"/>
      <c r="S17" s="72"/>
      <c r="T17" s="38"/>
      <c r="U17" s="38"/>
      <c r="V17" s="12" t="s">
        <v>55</v>
      </c>
      <c r="W17" s="13" t="s">
        <v>49</v>
      </c>
      <c r="X17" s="72">
        <f t="shared" si="0"/>
        <v>0</v>
      </c>
      <c r="Y17" s="38"/>
    </row>
    <row r="18" spans="2:25" x14ac:dyDescent="0.25">
      <c r="B18" s="55">
        <v>7</v>
      </c>
      <c r="C18" s="38"/>
      <c r="D18" s="56" t="s">
        <v>63</v>
      </c>
      <c r="E18" s="38"/>
      <c r="F18" s="38"/>
      <c r="G18" s="38"/>
      <c r="H18" s="38"/>
      <c r="I18" s="38"/>
      <c r="J18" s="38"/>
      <c r="K18" s="38"/>
      <c r="L18" s="38"/>
      <c r="M18" s="56" t="s">
        <v>64</v>
      </c>
      <c r="N18" s="38"/>
      <c r="O18" s="38"/>
      <c r="P18" s="38"/>
      <c r="Q18" s="38"/>
      <c r="R18" s="38"/>
      <c r="S18" s="72"/>
      <c r="T18" s="38"/>
      <c r="U18" s="38"/>
      <c r="V18" s="12" t="s">
        <v>65</v>
      </c>
      <c r="W18" s="13" t="s">
        <v>49</v>
      </c>
      <c r="X18" s="72">
        <f t="shared" si="0"/>
        <v>0</v>
      </c>
      <c r="Y18" s="38"/>
    </row>
    <row r="19" spans="2:25" x14ac:dyDescent="0.25">
      <c r="B19" s="55">
        <v>8</v>
      </c>
      <c r="C19" s="38"/>
      <c r="D19" s="56" t="s">
        <v>66</v>
      </c>
      <c r="E19" s="38"/>
      <c r="F19" s="38"/>
      <c r="G19" s="38"/>
      <c r="H19" s="38"/>
      <c r="I19" s="38"/>
      <c r="J19" s="38"/>
      <c r="K19" s="38"/>
      <c r="L19" s="38"/>
      <c r="M19" s="56" t="s">
        <v>67</v>
      </c>
      <c r="N19" s="38"/>
      <c r="O19" s="38"/>
      <c r="P19" s="38"/>
      <c r="Q19" s="38"/>
      <c r="R19" s="38"/>
      <c r="S19" s="72"/>
      <c r="T19" s="38"/>
      <c r="U19" s="38"/>
      <c r="V19" s="12" t="s">
        <v>68</v>
      </c>
      <c r="W19" s="13" t="s">
        <v>49</v>
      </c>
      <c r="X19" s="72">
        <f t="shared" si="0"/>
        <v>0</v>
      </c>
      <c r="Y19" s="38"/>
    </row>
    <row r="20" spans="2:25" x14ac:dyDescent="0.25">
      <c r="B20" s="55">
        <v>9</v>
      </c>
      <c r="C20" s="38"/>
      <c r="D20" s="56" t="s">
        <v>69</v>
      </c>
      <c r="E20" s="38"/>
      <c r="F20" s="38"/>
      <c r="G20" s="38"/>
      <c r="H20" s="38"/>
      <c r="I20" s="38"/>
      <c r="J20" s="38"/>
      <c r="K20" s="38"/>
      <c r="L20" s="38"/>
      <c r="M20" s="56" t="s">
        <v>70</v>
      </c>
      <c r="N20" s="38"/>
      <c r="O20" s="38"/>
      <c r="P20" s="38"/>
      <c r="Q20" s="38"/>
      <c r="R20" s="38"/>
      <c r="S20" s="72"/>
      <c r="T20" s="38"/>
      <c r="U20" s="38"/>
      <c r="V20" s="12" t="s">
        <v>71</v>
      </c>
      <c r="W20" s="13" t="s">
        <v>49</v>
      </c>
      <c r="X20" s="72">
        <f t="shared" si="0"/>
        <v>0</v>
      </c>
      <c r="Y20" s="38"/>
    </row>
    <row r="21" spans="2:25" x14ac:dyDescent="0.25">
      <c r="B21" s="55">
        <v>10</v>
      </c>
      <c r="C21" s="38"/>
      <c r="D21" s="56" t="s">
        <v>72</v>
      </c>
      <c r="E21" s="38"/>
      <c r="F21" s="38"/>
      <c r="G21" s="38"/>
      <c r="H21" s="38"/>
      <c r="I21" s="38"/>
      <c r="J21" s="38"/>
      <c r="K21" s="38"/>
      <c r="L21" s="38"/>
      <c r="M21" s="56" t="s">
        <v>73</v>
      </c>
      <c r="N21" s="38"/>
      <c r="O21" s="38"/>
      <c r="P21" s="38"/>
      <c r="Q21" s="38"/>
      <c r="R21" s="38"/>
      <c r="S21" s="72"/>
      <c r="T21" s="38"/>
      <c r="U21" s="38"/>
      <c r="V21" s="12" t="s">
        <v>74</v>
      </c>
      <c r="W21" s="13" t="s">
        <v>49</v>
      </c>
      <c r="X21" s="72">
        <f t="shared" si="0"/>
        <v>0</v>
      </c>
      <c r="Y21" s="38"/>
    </row>
    <row r="22" spans="2:25" x14ac:dyDescent="0.25">
      <c r="B22" s="55">
        <v>11</v>
      </c>
      <c r="C22" s="38"/>
      <c r="D22" s="56" t="s">
        <v>72</v>
      </c>
      <c r="E22" s="38"/>
      <c r="F22" s="38"/>
      <c r="G22" s="38"/>
      <c r="H22" s="38"/>
      <c r="I22" s="38"/>
      <c r="J22" s="38"/>
      <c r="K22" s="38"/>
      <c r="L22" s="38"/>
      <c r="M22" s="56" t="s">
        <v>75</v>
      </c>
      <c r="N22" s="38"/>
      <c r="O22" s="38"/>
      <c r="P22" s="38"/>
      <c r="Q22" s="38"/>
      <c r="R22" s="38"/>
      <c r="S22" s="72"/>
      <c r="T22" s="38"/>
      <c r="U22" s="38"/>
      <c r="V22" s="12" t="s">
        <v>76</v>
      </c>
      <c r="W22" s="13" t="s">
        <v>49</v>
      </c>
      <c r="X22" s="72">
        <f t="shared" si="0"/>
        <v>0</v>
      </c>
      <c r="Y22" s="38"/>
    </row>
    <row r="23" spans="2:25" ht="30" customHeight="1" x14ac:dyDescent="0.25">
      <c r="B23" s="55">
        <v>12</v>
      </c>
      <c r="C23" s="38"/>
      <c r="D23" s="56" t="s">
        <v>77</v>
      </c>
      <c r="E23" s="38"/>
      <c r="F23" s="38"/>
      <c r="G23" s="38"/>
      <c r="H23" s="38"/>
      <c r="I23" s="38"/>
      <c r="J23" s="38"/>
      <c r="K23" s="38"/>
      <c r="L23" s="38"/>
      <c r="M23" s="56" t="s">
        <v>78</v>
      </c>
      <c r="N23" s="38"/>
      <c r="O23" s="38"/>
      <c r="P23" s="38"/>
      <c r="Q23" s="38"/>
      <c r="R23" s="38"/>
      <c r="S23" s="72"/>
      <c r="T23" s="38"/>
      <c r="U23" s="38"/>
      <c r="V23" s="12" t="s">
        <v>79</v>
      </c>
      <c r="W23" s="13" t="s">
        <v>49</v>
      </c>
      <c r="X23" s="72">
        <f t="shared" si="0"/>
        <v>0</v>
      </c>
      <c r="Y23" s="38"/>
    </row>
    <row r="24" spans="2:25" x14ac:dyDescent="0.25">
      <c r="B24" s="55">
        <v>13</v>
      </c>
      <c r="C24" s="38"/>
      <c r="D24" s="56" t="s">
        <v>80</v>
      </c>
      <c r="E24" s="38"/>
      <c r="F24" s="38"/>
      <c r="G24" s="38"/>
      <c r="H24" s="38"/>
      <c r="I24" s="38"/>
      <c r="J24" s="38"/>
      <c r="K24" s="38"/>
      <c r="L24" s="38"/>
      <c r="M24" s="56" t="s">
        <v>81</v>
      </c>
      <c r="N24" s="38"/>
      <c r="O24" s="38"/>
      <c r="P24" s="38"/>
      <c r="Q24" s="38"/>
      <c r="R24" s="38"/>
      <c r="S24" s="72"/>
      <c r="T24" s="38"/>
      <c r="U24" s="38"/>
      <c r="V24" s="21">
        <v>1150</v>
      </c>
      <c r="W24" s="13" t="s">
        <v>82</v>
      </c>
      <c r="X24" s="72">
        <f t="shared" si="0"/>
        <v>0</v>
      </c>
      <c r="Y24" s="38"/>
    </row>
    <row r="25" spans="2:25" x14ac:dyDescent="0.25">
      <c r="B25" s="55">
        <v>14</v>
      </c>
      <c r="C25" s="38"/>
      <c r="D25" s="56" t="s">
        <v>80</v>
      </c>
      <c r="E25" s="38"/>
      <c r="F25" s="38"/>
      <c r="G25" s="38"/>
      <c r="H25" s="38"/>
      <c r="I25" s="38"/>
      <c r="J25" s="38"/>
      <c r="K25" s="38"/>
      <c r="L25" s="38"/>
      <c r="M25" s="56" t="s">
        <v>83</v>
      </c>
      <c r="N25" s="38"/>
      <c r="O25" s="38"/>
      <c r="P25" s="38"/>
      <c r="Q25" s="38"/>
      <c r="R25" s="38"/>
      <c r="S25" s="72"/>
      <c r="T25" s="38"/>
      <c r="U25" s="38"/>
      <c r="V25" s="21">
        <v>2450</v>
      </c>
      <c r="W25" s="13" t="s">
        <v>82</v>
      </c>
      <c r="X25" s="72">
        <f t="shared" si="0"/>
        <v>0</v>
      </c>
      <c r="Y25" s="38"/>
    </row>
    <row r="26" spans="2:25" x14ac:dyDescent="0.25">
      <c r="B26" s="55">
        <v>15</v>
      </c>
      <c r="C26" s="38"/>
      <c r="D26" s="56" t="s">
        <v>84</v>
      </c>
      <c r="E26" s="38"/>
      <c r="F26" s="38"/>
      <c r="G26" s="38"/>
      <c r="H26" s="38"/>
      <c r="I26" s="38"/>
      <c r="J26" s="38"/>
      <c r="K26" s="38"/>
      <c r="L26" s="38"/>
      <c r="M26" s="56" t="s">
        <v>85</v>
      </c>
      <c r="N26" s="38"/>
      <c r="O26" s="38"/>
      <c r="P26" s="38"/>
      <c r="Q26" s="38"/>
      <c r="R26" s="38"/>
      <c r="S26" s="72"/>
      <c r="T26" s="38"/>
      <c r="U26" s="38"/>
      <c r="V26" s="12" t="s">
        <v>86</v>
      </c>
      <c r="W26" s="13" t="s">
        <v>82</v>
      </c>
      <c r="X26" s="72">
        <f t="shared" si="0"/>
        <v>0</v>
      </c>
      <c r="Y26" s="38"/>
    </row>
    <row r="27" spans="2:25" x14ac:dyDescent="0.25">
      <c r="B27" s="55">
        <v>16</v>
      </c>
      <c r="C27" s="38"/>
      <c r="D27" s="56"/>
      <c r="E27" s="38"/>
      <c r="F27" s="38"/>
      <c r="G27" s="38"/>
      <c r="H27" s="38"/>
      <c r="I27" s="38"/>
      <c r="J27" s="38"/>
      <c r="K27" s="38"/>
      <c r="L27" s="38"/>
      <c r="M27" s="56" t="s">
        <v>146</v>
      </c>
      <c r="N27" s="38"/>
      <c r="O27" s="38"/>
      <c r="P27" s="38"/>
      <c r="Q27" s="38"/>
      <c r="R27" s="38"/>
      <c r="S27" s="72"/>
      <c r="T27" s="38"/>
      <c r="U27" s="38"/>
      <c r="V27" s="12">
        <v>1</v>
      </c>
      <c r="W27" s="13" t="s">
        <v>147</v>
      </c>
      <c r="X27" s="72">
        <f t="shared" si="0"/>
        <v>0</v>
      </c>
      <c r="Y27" s="38"/>
    </row>
    <row r="28" spans="2:25" ht="11.25" customHeight="1" x14ac:dyDescent="0.25">
      <c r="B28" s="74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2:25" ht="2.85" customHeight="1" x14ac:dyDescent="0.25"/>
    <row r="30" spans="2:25" ht="11.25" customHeight="1" x14ac:dyDescent="0.25">
      <c r="B30" s="39" t="s">
        <v>87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</row>
    <row r="31" spans="2:25" ht="1.5" customHeight="1" x14ac:dyDescent="0.25"/>
    <row r="32" spans="2:25" ht="11.25" customHeight="1" x14ac:dyDescent="0.25">
      <c r="C32" s="55" t="s">
        <v>88</v>
      </c>
      <c r="D32" s="38"/>
      <c r="F32" s="72">
        <f>SUM(X12:Y27)</f>
        <v>0</v>
      </c>
      <c r="G32" s="38"/>
      <c r="H32" s="38"/>
      <c r="I32" s="38"/>
      <c r="J32" s="38"/>
      <c r="L32" s="56" t="s">
        <v>89</v>
      </c>
      <c r="M32" s="38"/>
      <c r="N32" s="38"/>
      <c r="O32" s="38"/>
      <c r="P32" s="38"/>
      <c r="Q32" s="38"/>
    </row>
    <row r="33" spans="2:25" ht="9.9499999999999993" customHeight="1" x14ac:dyDescent="0.25"/>
    <row r="34" spans="2:25" ht="5.65" customHeight="1" x14ac:dyDescent="0.25"/>
    <row r="35" spans="2:25" ht="2.85" customHeight="1" x14ac:dyDescent="0.25"/>
    <row r="36" spans="2:25" ht="17.100000000000001" customHeight="1" x14ac:dyDescent="0.25">
      <c r="B36" s="61" t="s">
        <v>90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2:25" ht="2.85" customHeight="1" x14ac:dyDescent="0.25"/>
    <row r="38" spans="2:25" x14ac:dyDescent="0.25">
      <c r="B38" s="76" t="s">
        <v>40</v>
      </c>
      <c r="C38" s="75"/>
      <c r="D38" s="77" t="s">
        <v>41</v>
      </c>
      <c r="E38" s="75"/>
      <c r="F38" s="75"/>
      <c r="G38" s="75"/>
      <c r="H38" s="75"/>
      <c r="I38" s="75"/>
      <c r="J38" s="75"/>
      <c r="K38" s="75"/>
      <c r="L38" s="75"/>
      <c r="M38" s="77" t="s">
        <v>12</v>
      </c>
      <c r="N38" s="75"/>
      <c r="O38" s="75"/>
      <c r="P38" s="75"/>
      <c r="Q38" s="75"/>
      <c r="R38" s="75"/>
      <c r="S38" s="76" t="s">
        <v>42</v>
      </c>
      <c r="T38" s="75"/>
      <c r="U38" s="75"/>
      <c r="V38" s="16" t="s">
        <v>43</v>
      </c>
      <c r="W38" s="17" t="s">
        <v>44</v>
      </c>
      <c r="X38" s="76" t="s">
        <v>45</v>
      </c>
      <c r="Y38" s="75"/>
    </row>
    <row r="39" spans="2:25" x14ac:dyDescent="0.25">
      <c r="B39" s="55">
        <v>1</v>
      </c>
      <c r="C39" s="38"/>
      <c r="D39" s="56" t="s">
        <v>91</v>
      </c>
      <c r="E39" s="38"/>
      <c r="F39" s="38"/>
      <c r="G39" s="38"/>
      <c r="H39" s="38"/>
      <c r="I39" s="38"/>
      <c r="J39" s="38"/>
      <c r="K39" s="38"/>
      <c r="L39" s="38"/>
      <c r="M39" s="56" t="s">
        <v>92</v>
      </c>
      <c r="N39" s="38"/>
      <c r="O39" s="38"/>
      <c r="P39" s="38"/>
      <c r="Q39" s="38"/>
      <c r="R39" s="38"/>
      <c r="S39" s="72"/>
      <c r="T39" s="38"/>
      <c r="U39" s="38"/>
      <c r="V39" s="12" t="s">
        <v>76</v>
      </c>
      <c r="W39" s="13" t="s">
        <v>93</v>
      </c>
      <c r="X39" s="72">
        <f>V39*S39</f>
        <v>0</v>
      </c>
      <c r="Y39" s="38"/>
    </row>
    <row r="40" spans="2:25" x14ac:dyDescent="0.25">
      <c r="B40" s="55">
        <v>5</v>
      </c>
      <c r="C40" s="38"/>
      <c r="D40" s="56" t="s">
        <v>94</v>
      </c>
      <c r="E40" s="38"/>
      <c r="F40" s="38"/>
      <c r="G40" s="38"/>
      <c r="H40" s="38"/>
      <c r="I40" s="38"/>
      <c r="J40" s="38"/>
      <c r="K40" s="38"/>
      <c r="L40" s="38"/>
      <c r="M40" s="56" t="s">
        <v>95</v>
      </c>
      <c r="N40" s="38"/>
      <c r="O40" s="38"/>
      <c r="P40" s="38"/>
      <c r="Q40" s="38"/>
      <c r="R40" s="38"/>
      <c r="S40" s="72"/>
      <c r="T40" s="38"/>
      <c r="U40" s="38"/>
      <c r="V40" s="12" t="s">
        <v>76</v>
      </c>
      <c r="W40" s="13" t="s">
        <v>93</v>
      </c>
      <c r="X40" s="72">
        <f t="shared" ref="X40" si="1">V40*S40</f>
        <v>0</v>
      </c>
      <c r="Y40" s="38"/>
    </row>
    <row r="41" spans="2:25" ht="11.25" customHeight="1" x14ac:dyDescent="0.25">
      <c r="B41" s="74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</row>
    <row r="42" spans="2:25" ht="2.85" customHeight="1" x14ac:dyDescent="0.25"/>
    <row r="43" spans="2:25" ht="11.25" customHeight="1" x14ac:dyDescent="0.25">
      <c r="B43" s="39" t="s">
        <v>87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</row>
    <row r="44" spans="2:25" ht="1.5" customHeight="1" x14ac:dyDescent="0.25"/>
    <row r="45" spans="2:25" ht="11.25" customHeight="1" x14ac:dyDescent="0.25">
      <c r="C45" s="55" t="s">
        <v>88</v>
      </c>
      <c r="D45" s="38"/>
      <c r="F45" s="72">
        <f>SUM(X39:Y40)</f>
        <v>0</v>
      </c>
      <c r="G45" s="38"/>
      <c r="H45" s="38"/>
      <c r="I45" s="38"/>
      <c r="J45" s="56" t="s">
        <v>89</v>
      </c>
      <c r="K45" s="38"/>
      <c r="L45" s="38"/>
      <c r="M45" s="38"/>
      <c r="N45" s="38"/>
      <c r="O45" s="38"/>
      <c r="P45" s="38"/>
    </row>
    <row r="46" spans="2:25" ht="9.9499999999999993" customHeight="1" x14ac:dyDescent="0.25"/>
    <row r="47" spans="2:25" ht="11.45" customHeight="1" x14ac:dyDescent="0.25"/>
    <row r="48" spans="2:25" ht="2.85" customHeight="1" x14ac:dyDescent="0.25"/>
    <row r="49" spans="2:25" ht="0" hidden="1" customHeight="1" x14ac:dyDescent="0.25"/>
    <row r="50" spans="2:25" ht="17.100000000000001" customHeight="1" x14ac:dyDescent="0.25">
      <c r="B50" s="61" t="s">
        <v>96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</row>
    <row r="51" spans="2:25" ht="2.85" customHeight="1" x14ac:dyDescent="0.25"/>
    <row r="52" spans="2:25" x14ac:dyDescent="0.25">
      <c r="B52" s="74" t="s">
        <v>40</v>
      </c>
      <c r="C52" s="75"/>
      <c r="D52" s="79" t="s">
        <v>41</v>
      </c>
      <c r="E52" s="75"/>
      <c r="F52" s="75"/>
      <c r="G52" s="75"/>
      <c r="H52" s="75"/>
      <c r="I52" s="75"/>
      <c r="J52" s="75"/>
      <c r="K52" s="75"/>
      <c r="L52" s="75"/>
      <c r="M52" s="79" t="s">
        <v>12</v>
      </c>
      <c r="N52" s="75"/>
      <c r="O52" s="75"/>
      <c r="P52" s="75"/>
      <c r="Q52" s="75"/>
      <c r="R52" s="75"/>
      <c r="S52" s="74" t="s">
        <v>42</v>
      </c>
      <c r="T52" s="75"/>
      <c r="U52" s="75"/>
      <c r="V52" s="19" t="s">
        <v>43</v>
      </c>
      <c r="W52" s="20" t="s">
        <v>44</v>
      </c>
      <c r="X52" s="74" t="s">
        <v>45</v>
      </c>
      <c r="Y52" s="75"/>
    </row>
    <row r="53" spans="2:25" ht="30" customHeight="1" x14ac:dyDescent="0.25">
      <c r="B53" s="55">
        <v>1</v>
      </c>
      <c r="C53" s="38"/>
      <c r="D53" s="56" t="s">
        <v>97</v>
      </c>
      <c r="E53" s="38"/>
      <c r="F53" s="38"/>
      <c r="G53" s="38"/>
      <c r="H53" s="38"/>
      <c r="I53" s="38"/>
      <c r="J53" s="38"/>
      <c r="K53" s="38"/>
      <c r="L53" s="38"/>
      <c r="M53" s="56" t="s">
        <v>98</v>
      </c>
      <c r="N53" s="38"/>
      <c r="O53" s="38"/>
      <c r="P53" s="38"/>
      <c r="Q53" s="38"/>
      <c r="R53" s="38"/>
      <c r="S53" s="72"/>
      <c r="T53" s="38"/>
      <c r="U53" s="38"/>
      <c r="V53" s="18">
        <v>151</v>
      </c>
      <c r="W53" s="13" t="s">
        <v>99</v>
      </c>
      <c r="X53" s="72">
        <f>V53*S53</f>
        <v>0</v>
      </c>
      <c r="Y53" s="38"/>
    </row>
    <row r="54" spans="2:25" ht="30" customHeight="1" x14ac:dyDescent="0.25">
      <c r="B54" s="55">
        <v>2</v>
      </c>
      <c r="C54" s="38"/>
      <c r="D54" s="56" t="s">
        <v>100</v>
      </c>
      <c r="E54" s="38"/>
      <c r="F54" s="38"/>
      <c r="G54" s="38"/>
      <c r="H54" s="38"/>
      <c r="I54" s="38"/>
      <c r="J54" s="38"/>
      <c r="K54" s="38"/>
      <c r="L54" s="38"/>
      <c r="M54" s="56" t="s">
        <v>101</v>
      </c>
      <c r="N54" s="38"/>
      <c r="O54" s="38"/>
      <c r="P54" s="38"/>
      <c r="Q54" s="38"/>
      <c r="R54" s="38"/>
      <c r="S54" s="72"/>
      <c r="T54" s="38"/>
      <c r="U54" s="38"/>
      <c r="V54" s="18">
        <v>10</v>
      </c>
      <c r="W54" s="13" t="s">
        <v>99</v>
      </c>
      <c r="X54" s="72">
        <f t="shared" ref="X54:X84" si="2">V54*S54</f>
        <v>0</v>
      </c>
      <c r="Y54" s="38"/>
    </row>
    <row r="55" spans="2:25" ht="30" customHeight="1" x14ac:dyDescent="0.25">
      <c r="B55" s="55">
        <v>3</v>
      </c>
      <c r="C55" s="38"/>
      <c r="D55" s="56" t="s">
        <v>100</v>
      </c>
      <c r="E55" s="38"/>
      <c r="F55" s="38"/>
      <c r="G55" s="38"/>
      <c r="H55" s="38"/>
      <c r="I55" s="38"/>
      <c r="J55" s="38"/>
      <c r="K55" s="38"/>
      <c r="L55" s="38"/>
      <c r="M55" s="56" t="s">
        <v>101</v>
      </c>
      <c r="N55" s="38"/>
      <c r="O55" s="38"/>
      <c r="P55" s="38"/>
      <c r="Q55" s="38"/>
      <c r="R55" s="38"/>
      <c r="S55" s="72"/>
      <c r="T55" s="38"/>
      <c r="U55" s="38"/>
      <c r="V55" s="18">
        <v>20</v>
      </c>
      <c r="W55" s="13" t="s">
        <v>99</v>
      </c>
      <c r="X55" s="72">
        <f t="shared" si="2"/>
        <v>0</v>
      </c>
      <c r="Y55" s="38"/>
    </row>
    <row r="56" spans="2:25" x14ac:dyDescent="0.25">
      <c r="B56" s="55">
        <v>4</v>
      </c>
      <c r="C56" s="38"/>
      <c r="D56" s="56" t="s">
        <v>102</v>
      </c>
      <c r="E56" s="38"/>
      <c r="F56" s="38"/>
      <c r="G56" s="38"/>
      <c r="H56" s="38"/>
      <c r="I56" s="38"/>
      <c r="J56" s="38"/>
      <c r="K56" s="38"/>
      <c r="L56" s="38"/>
      <c r="M56" s="56" t="s">
        <v>103</v>
      </c>
      <c r="N56" s="38"/>
      <c r="O56" s="38"/>
      <c r="P56" s="38"/>
      <c r="Q56" s="38"/>
      <c r="R56" s="38"/>
      <c r="S56" s="72"/>
      <c r="T56" s="38"/>
      <c r="U56" s="38"/>
      <c r="V56" s="18">
        <v>50</v>
      </c>
      <c r="W56" s="13" t="s">
        <v>99</v>
      </c>
      <c r="X56" s="72">
        <f t="shared" si="2"/>
        <v>0</v>
      </c>
      <c r="Y56" s="38"/>
    </row>
    <row r="57" spans="2:25" x14ac:dyDescent="0.25">
      <c r="B57" s="55">
        <v>5</v>
      </c>
      <c r="C57" s="38"/>
      <c r="D57" s="56" t="s">
        <v>104</v>
      </c>
      <c r="E57" s="38"/>
      <c r="F57" s="38"/>
      <c r="G57" s="38"/>
      <c r="H57" s="38"/>
      <c r="I57" s="38"/>
      <c r="J57" s="38"/>
      <c r="K57" s="38"/>
      <c r="L57" s="38"/>
      <c r="M57" s="56" t="s">
        <v>105</v>
      </c>
      <c r="N57" s="38"/>
      <c r="O57" s="38"/>
      <c r="P57" s="38"/>
      <c r="Q57" s="38"/>
      <c r="R57" s="38"/>
      <c r="S57" s="72"/>
      <c r="T57" s="38"/>
      <c r="U57" s="38"/>
      <c r="V57" s="18">
        <v>41</v>
      </c>
      <c r="W57" s="13" t="s">
        <v>99</v>
      </c>
      <c r="X57" s="72">
        <f t="shared" si="2"/>
        <v>0</v>
      </c>
      <c r="Y57" s="38"/>
    </row>
    <row r="58" spans="2:25" x14ac:dyDescent="0.25">
      <c r="B58" s="55">
        <v>6</v>
      </c>
      <c r="C58" s="38"/>
      <c r="D58" s="56" t="s">
        <v>104</v>
      </c>
      <c r="E58" s="38"/>
      <c r="F58" s="38"/>
      <c r="G58" s="38"/>
      <c r="H58" s="38"/>
      <c r="I58" s="38"/>
      <c r="J58" s="38"/>
      <c r="K58" s="38"/>
      <c r="L58" s="38"/>
      <c r="M58" s="56" t="s">
        <v>105</v>
      </c>
      <c r="N58" s="38"/>
      <c r="O58" s="38"/>
      <c r="P58" s="38"/>
      <c r="Q58" s="38"/>
      <c r="R58" s="38"/>
      <c r="S58" s="72"/>
      <c r="T58" s="38"/>
      <c r="U58" s="38"/>
      <c r="V58" s="18">
        <v>5</v>
      </c>
      <c r="W58" s="13" t="s">
        <v>99</v>
      </c>
      <c r="X58" s="72">
        <f t="shared" si="2"/>
        <v>0</v>
      </c>
      <c r="Y58" s="38"/>
    </row>
    <row r="59" spans="2:25" x14ac:dyDescent="0.25">
      <c r="B59" s="55">
        <v>7</v>
      </c>
      <c r="C59" s="38"/>
      <c r="D59" s="56" t="s">
        <v>104</v>
      </c>
      <c r="E59" s="38"/>
      <c r="F59" s="38"/>
      <c r="G59" s="38"/>
      <c r="H59" s="38"/>
      <c r="I59" s="38"/>
      <c r="J59" s="38"/>
      <c r="K59" s="38"/>
      <c r="L59" s="38"/>
      <c r="M59" s="56" t="s">
        <v>105</v>
      </c>
      <c r="N59" s="38"/>
      <c r="O59" s="38"/>
      <c r="P59" s="38"/>
      <c r="Q59" s="38"/>
      <c r="R59" s="38"/>
      <c r="S59" s="72"/>
      <c r="T59" s="38"/>
      <c r="U59" s="38"/>
      <c r="V59" s="18">
        <v>42</v>
      </c>
      <c r="W59" s="13" t="s">
        <v>99</v>
      </c>
      <c r="X59" s="72">
        <f t="shared" si="2"/>
        <v>0</v>
      </c>
      <c r="Y59" s="38"/>
    </row>
    <row r="60" spans="2:25" x14ac:dyDescent="0.25">
      <c r="B60" s="55">
        <v>8</v>
      </c>
      <c r="C60" s="38"/>
      <c r="D60" s="56" t="s">
        <v>106</v>
      </c>
      <c r="E60" s="38"/>
      <c r="F60" s="38"/>
      <c r="G60" s="38"/>
      <c r="H60" s="38"/>
      <c r="I60" s="38"/>
      <c r="J60" s="38"/>
      <c r="K60" s="38"/>
      <c r="L60" s="38"/>
      <c r="M60" s="56" t="s">
        <v>107</v>
      </c>
      <c r="N60" s="38"/>
      <c r="O60" s="38"/>
      <c r="P60" s="38"/>
      <c r="Q60" s="38"/>
      <c r="R60" s="38"/>
      <c r="S60" s="72"/>
      <c r="T60" s="38"/>
      <c r="U60" s="38"/>
      <c r="V60" s="18">
        <v>39</v>
      </c>
      <c r="W60" s="13" t="s">
        <v>99</v>
      </c>
      <c r="X60" s="72">
        <f t="shared" si="2"/>
        <v>0</v>
      </c>
      <c r="Y60" s="38"/>
    </row>
    <row r="61" spans="2:25" x14ac:dyDescent="0.25">
      <c r="B61" s="55">
        <v>9</v>
      </c>
      <c r="C61" s="38"/>
      <c r="D61" s="56" t="s">
        <v>108</v>
      </c>
      <c r="E61" s="38"/>
      <c r="F61" s="38"/>
      <c r="G61" s="38"/>
      <c r="H61" s="38"/>
      <c r="I61" s="38"/>
      <c r="J61" s="38"/>
      <c r="K61" s="38"/>
      <c r="L61" s="38"/>
      <c r="M61" s="56" t="s">
        <v>109</v>
      </c>
      <c r="N61" s="38"/>
      <c r="O61" s="38"/>
      <c r="P61" s="38"/>
      <c r="Q61" s="38"/>
      <c r="R61" s="38"/>
      <c r="S61" s="72"/>
      <c r="T61" s="38"/>
      <c r="U61" s="38"/>
      <c r="V61" s="18">
        <v>39</v>
      </c>
      <c r="W61" s="13" t="s">
        <v>99</v>
      </c>
      <c r="X61" s="72">
        <f t="shared" si="2"/>
        <v>0</v>
      </c>
      <c r="Y61" s="38"/>
    </row>
    <row r="62" spans="2:25" x14ac:dyDescent="0.25">
      <c r="B62" s="55">
        <v>10</v>
      </c>
      <c r="C62" s="38"/>
      <c r="D62" s="56" t="s">
        <v>108</v>
      </c>
      <c r="E62" s="38"/>
      <c r="F62" s="38"/>
      <c r="G62" s="38"/>
      <c r="H62" s="38"/>
      <c r="I62" s="38"/>
      <c r="J62" s="38"/>
      <c r="K62" s="38"/>
      <c r="L62" s="38"/>
      <c r="M62" s="56" t="s">
        <v>109</v>
      </c>
      <c r="N62" s="38"/>
      <c r="O62" s="38"/>
      <c r="P62" s="38"/>
      <c r="Q62" s="38"/>
      <c r="R62" s="38"/>
      <c r="S62" s="72"/>
      <c r="T62" s="38"/>
      <c r="U62" s="38"/>
      <c r="V62" s="18">
        <v>10</v>
      </c>
      <c r="W62" s="13" t="s">
        <v>99</v>
      </c>
      <c r="X62" s="72">
        <f t="shared" si="2"/>
        <v>0</v>
      </c>
      <c r="Y62" s="38"/>
    </row>
    <row r="63" spans="2:25" x14ac:dyDescent="0.25">
      <c r="B63" s="55">
        <v>11</v>
      </c>
      <c r="C63" s="38"/>
      <c r="D63" s="56" t="s">
        <v>110</v>
      </c>
      <c r="E63" s="38"/>
      <c r="F63" s="38"/>
      <c r="G63" s="38"/>
      <c r="H63" s="38"/>
      <c r="I63" s="38"/>
      <c r="J63" s="38"/>
      <c r="K63" s="38"/>
      <c r="L63" s="38"/>
      <c r="M63" s="56" t="s">
        <v>111</v>
      </c>
      <c r="N63" s="38"/>
      <c r="O63" s="38"/>
      <c r="P63" s="38"/>
      <c r="Q63" s="38"/>
      <c r="R63" s="38"/>
      <c r="S63" s="72"/>
      <c r="T63" s="38"/>
      <c r="U63" s="38"/>
      <c r="V63" s="18">
        <v>11</v>
      </c>
      <c r="W63" s="13" t="s">
        <v>99</v>
      </c>
      <c r="X63" s="72">
        <f t="shared" si="2"/>
        <v>0</v>
      </c>
      <c r="Y63" s="38"/>
    </row>
    <row r="64" spans="2:25" x14ac:dyDescent="0.25">
      <c r="B64" s="55">
        <v>12</v>
      </c>
      <c r="C64" s="38"/>
      <c r="D64" s="56" t="s">
        <v>112</v>
      </c>
      <c r="E64" s="38"/>
      <c r="F64" s="38"/>
      <c r="G64" s="38"/>
      <c r="H64" s="38"/>
      <c r="I64" s="38"/>
      <c r="J64" s="38"/>
      <c r="K64" s="38"/>
      <c r="L64" s="38"/>
      <c r="M64" s="56" t="s">
        <v>113</v>
      </c>
      <c r="N64" s="38"/>
      <c r="O64" s="38"/>
      <c r="P64" s="38"/>
      <c r="Q64" s="38"/>
      <c r="R64" s="38"/>
      <c r="S64" s="72"/>
      <c r="T64" s="38"/>
      <c r="U64" s="38"/>
      <c r="V64" s="18">
        <v>41</v>
      </c>
      <c r="W64" s="13" t="s">
        <v>99</v>
      </c>
      <c r="X64" s="72">
        <f t="shared" si="2"/>
        <v>0</v>
      </c>
      <c r="Y64" s="38"/>
    </row>
    <row r="65" spans="2:25" x14ac:dyDescent="0.25">
      <c r="B65" s="55">
        <v>13</v>
      </c>
      <c r="C65" s="38"/>
      <c r="D65" s="56" t="s">
        <v>112</v>
      </c>
      <c r="E65" s="38"/>
      <c r="F65" s="38"/>
      <c r="G65" s="38"/>
      <c r="H65" s="38"/>
      <c r="I65" s="38"/>
      <c r="J65" s="38"/>
      <c r="K65" s="38"/>
      <c r="L65" s="38"/>
      <c r="M65" s="56" t="s">
        <v>113</v>
      </c>
      <c r="N65" s="38"/>
      <c r="O65" s="38"/>
      <c r="P65" s="38"/>
      <c r="Q65" s="38"/>
      <c r="R65" s="38"/>
      <c r="S65" s="72"/>
      <c r="T65" s="38"/>
      <c r="U65" s="38"/>
      <c r="V65" s="18">
        <v>1</v>
      </c>
      <c r="W65" s="13" t="s">
        <v>99</v>
      </c>
      <c r="X65" s="72">
        <f t="shared" si="2"/>
        <v>0</v>
      </c>
      <c r="Y65" s="38"/>
    </row>
    <row r="66" spans="2:25" x14ac:dyDescent="0.25">
      <c r="B66" s="55">
        <v>14</v>
      </c>
      <c r="C66" s="38"/>
      <c r="D66" s="56" t="s">
        <v>112</v>
      </c>
      <c r="E66" s="38"/>
      <c r="F66" s="38"/>
      <c r="G66" s="38"/>
      <c r="H66" s="38"/>
      <c r="I66" s="38"/>
      <c r="J66" s="38"/>
      <c r="K66" s="38"/>
      <c r="L66" s="38"/>
      <c r="M66" s="56" t="s">
        <v>113</v>
      </c>
      <c r="N66" s="38"/>
      <c r="O66" s="38"/>
      <c r="P66" s="38"/>
      <c r="Q66" s="38"/>
      <c r="R66" s="38"/>
      <c r="S66" s="72"/>
      <c r="T66" s="38"/>
      <c r="U66" s="38"/>
      <c r="V66" s="18">
        <v>2</v>
      </c>
      <c r="W66" s="13" t="s">
        <v>99</v>
      </c>
      <c r="X66" s="72">
        <f t="shared" si="2"/>
        <v>0</v>
      </c>
      <c r="Y66" s="38"/>
    </row>
    <row r="67" spans="2:25" x14ac:dyDescent="0.25">
      <c r="B67" s="55">
        <v>15</v>
      </c>
      <c r="C67" s="38"/>
      <c r="D67" s="56" t="s">
        <v>112</v>
      </c>
      <c r="E67" s="38"/>
      <c r="F67" s="38"/>
      <c r="G67" s="38"/>
      <c r="H67" s="38"/>
      <c r="I67" s="38"/>
      <c r="J67" s="38"/>
      <c r="K67" s="38"/>
      <c r="L67" s="38"/>
      <c r="M67" s="56" t="s">
        <v>113</v>
      </c>
      <c r="N67" s="38"/>
      <c r="O67" s="38"/>
      <c r="P67" s="38"/>
      <c r="Q67" s="38"/>
      <c r="R67" s="38"/>
      <c r="S67" s="72"/>
      <c r="T67" s="38"/>
      <c r="U67" s="38"/>
      <c r="V67" s="18">
        <v>11</v>
      </c>
      <c r="W67" s="13" t="s">
        <v>99</v>
      </c>
      <c r="X67" s="72">
        <f t="shared" si="2"/>
        <v>0</v>
      </c>
      <c r="Y67" s="38"/>
    </row>
    <row r="68" spans="2:25" x14ac:dyDescent="0.25">
      <c r="B68" s="55">
        <v>16</v>
      </c>
      <c r="C68" s="38"/>
      <c r="D68" s="56" t="s">
        <v>112</v>
      </c>
      <c r="E68" s="38"/>
      <c r="F68" s="38"/>
      <c r="G68" s="38"/>
      <c r="H68" s="38"/>
      <c r="I68" s="38"/>
      <c r="J68" s="38"/>
      <c r="K68" s="38"/>
      <c r="L68" s="38"/>
      <c r="M68" s="56" t="s">
        <v>113</v>
      </c>
      <c r="N68" s="38"/>
      <c r="O68" s="38"/>
      <c r="P68" s="38"/>
      <c r="Q68" s="38"/>
      <c r="R68" s="38"/>
      <c r="S68" s="72"/>
      <c r="T68" s="38"/>
      <c r="U68" s="38"/>
      <c r="V68" s="18">
        <v>10</v>
      </c>
      <c r="W68" s="13" t="s">
        <v>99</v>
      </c>
      <c r="X68" s="72">
        <f t="shared" si="2"/>
        <v>0</v>
      </c>
      <c r="Y68" s="38"/>
    </row>
    <row r="69" spans="2:25" x14ac:dyDescent="0.25">
      <c r="B69" s="55">
        <v>17</v>
      </c>
      <c r="C69" s="38"/>
      <c r="D69" s="56" t="s">
        <v>112</v>
      </c>
      <c r="E69" s="38"/>
      <c r="F69" s="38"/>
      <c r="G69" s="38"/>
      <c r="H69" s="38"/>
      <c r="I69" s="38"/>
      <c r="J69" s="38"/>
      <c r="K69" s="38"/>
      <c r="L69" s="38"/>
      <c r="M69" s="56" t="s">
        <v>113</v>
      </c>
      <c r="N69" s="38"/>
      <c r="O69" s="38"/>
      <c r="P69" s="38"/>
      <c r="Q69" s="38"/>
      <c r="R69" s="38"/>
      <c r="S69" s="72"/>
      <c r="T69" s="38"/>
      <c r="U69" s="38"/>
      <c r="V69" s="18">
        <v>39</v>
      </c>
      <c r="W69" s="13" t="s">
        <v>99</v>
      </c>
      <c r="X69" s="72">
        <f t="shared" si="2"/>
        <v>0</v>
      </c>
      <c r="Y69" s="38"/>
    </row>
    <row r="70" spans="2:25" x14ac:dyDescent="0.25">
      <c r="B70" s="55">
        <v>18</v>
      </c>
      <c r="C70" s="38"/>
      <c r="D70" s="56" t="s">
        <v>112</v>
      </c>
      <c r="E70" s="38"/>
      <c r="F70" s="38"/>
      <c r="G70" s="38"/>
      <c r="H70" s="38"/>
      <c r="I70" s="38"/>
      <c r="J70" s="38"/>
      <c r="K70" s="38"/>
      <c r="L70" s="38"/>
      <c r="M70" s="56" t="s">
        <v>113</v>
      </c>
      <c r="N70" s="38"/>
      <c r="O70" s="38"/>
      <c r="P70" s="38"/>
      <c r="Q70" s="38"/>
      <c r="R70" s="38"/>
      <c r="S70" s="72"/>
      <c r="T70" s="38"/>
      <c r="U70" s="38"/>
      <c r="V70" s="18">
        <v>5</v>
      </c>
      <c r="W70" s="13" t="s">
        <v>99</v>
      </c>
      <c r="X70" s="72">
        <f t="shared" si="2"/>
        <v>0</v>
      </c>
      <c r="Y70" s="38"/>
    </row>
    <row r="71" spans="2:25" x14ac:dyDescent="0.25">
      <c r="B71" s="55">
        <v>19</v>
      </c>
      <c r="C71" s="38"/>
      <c r="D71" s="56" t="s">
        <v>112</v>
      </c>
      <c r="E71" s="38"/>
      <c r="F71" s="38"/>
      <c r="G71" s="38"/>
      <c r="H71" s="38"/>
      <c r="I71" s="38"/>
      <c r="J71" s="38"/>
      <c r="K71" s="38"/>
      <c r="L71" s="38"/>
      <c r="M71" s="56" t="s">
        <v>113</v>
      </c>
      <c r="N71" s="38"/>
      <c r="O71" s="38"/>
      <c r="P71" s="38"/>
      <c r="Q71" s="38"/>
      <c r="R71" s="38"/>
      <c r="S71" s="72"/>
      <c r="T71" s="38"/>
      <c r="U71" s="38"/>
      <c r="V71" s="18">
        <v>42</v>
      </c>
      <c r="W71" s="13" t="s">
        <v>99</v>
      </c>
      <c r="X71" s="72">
        <f t="shared" si="2"/>
        <v>0</v>
      </c>
      <c r="Y71" s="38"/>
    </row>
    <row r="72" spans="2:25" x14ac:dyDescent="0.25">
      <c r="B72" s="55">
        <v>20</v>
      </c>
      <c r="C72" s="38"/>
      <c r="D72" s="56" t="s">
        <v>114</v>
      </c>
      <c r="E72" s="38"/>
      <c r="F72" s="38"/>
      <c r="G72" s="38"/>
      <c r="H72" s="38"/>
      <c r="I72" s="38"/>
      <c r="J72" s="38"/>
      <c r="K72" s="38"/>
      <c r="L72" s="38"/>
      <c r="M72" s="56" t="s">
        <v>115</v>
      </c>
      <c r="N72" s="38"/>
      <c r="O72" s="38"/>
      <c r="P72" s="38"/>
      <c r="Q72" s="38"/>
      <c r="R72" s="38"/>
      <c r="S72" s="72"/>
      <c r="T72" s="38"/>
      <c r="U72" s="38"/>
      <c r="V72" s="18">
        <v>41</v>
      </c>
      <c r="W72" s="13" t="s">
        <v>99</v>
      </c>
      <c r="X72" s="72">
        <f t="shared" si="2"/>
        <v>0</v>
      </c>
      <c r="Y72" s="38"/>
    </row>
    <row r="73" spans="2:25" x14ac:dyDescent="0.25">
      <c r="B73" s="55">
        <v>21</v>
      </c>
      <c r="C73" s="38"/>
      <c r="D73" s="56" t="s">
        <v>116</v>
      </c>
      <c r="E73" s="38"/>
      <c r="F73" s="38"/>
      <c r="G73" s="38"/>
      <c r="H73" s="38"/>
      <c r="I73" s="38"/>
      <c r="J73" s="38"/>
      <c r="K73" s="38"/>
      <c r="L73" s="38"/>
      <c r="M73" s="56" t="s">
        <v>117</v>
      </c>
      <c r="N73" s="38"/>
      <c r="O73" s="38"/>
      <c r="P73" s="38"/>
      <c r="Q73" s="38"/>
      <c r="R73" s="38"/>
      <c r="S73" s="72"/>
      <c r="T73" s="38"/>
      <c r="U73" s="38"/>
      <c r="V73" s="18">
        <v>10</v>
      </c>
      <c r="W73" s="13" t="s">
        <v>99</v>
      </c>
      <c r="X73" s="72">
        <f t="shared" si="2"/>
        <v>0</v>
      </c>
      <c r="Y73" s="38"/>
    </row>
    <row r="74" spans="2:25" x14ac:dyDescent="0.25">
      <c r="B74" s="55">
        <v>22</v>
      </c>
      <c r="C74" s="38"/>
      <c r="D74" s="56" t="s">
        <v>118</v>
      </c>
      <c r="E74" s="38"/>
      <c r="F74" s="38"/>
      <c r="G74" s="38"/>
      <c r="H74" s="38"/>
      <c r="I74" s="38"/>
      <c r="J74" s="38"/>
      <c r="K74" s="38"/>
      <c r="L74" s="38"/>
      <c r="M74" s="56" t="s">
        <v>119</v>
      </c>
      <c r="N74" s="38"/>
      <c r="O74" s="38"/>
      <c r="P74" s="38"/>
      <c r="Q74" s="38"/>
      <c r="R74" s="38"/>
      <c r="S74" s="72"/>
      <c r="T74" s="38"/>
      <c r="U74" s="38"/>
      <c r="V74" s="18">
        <v>42</v>
      </c>
      <c r="W74" s="13" t="s">
        <v>99</v>
      </c>
      <c r="X74" s="72">
        <f t="shared" si="2"/>
        <v>0</v>
      </c>
      <c r="Y74" s="38"/>
    </row>
    <row r="75" spans="2:25" x14ac:dyDescent="0.25">
      <c r="B75" s="55">
        <v>23</v>
      </c>
      <c r="C75" s="38"/>
      <c r="D75" s="56" t="s">
        <v>120</v>
      </c>
      <c r="E75" s="38"/>
      <c r="F75" s="38"/>
      <c r="G75" s="38"/>
      <c r="H75" s="38"/>
      <c r="I75" s="38"/>
      <c r="J75" s="38"/>
      <c r="K75" s="38"/>
      <c r="L75" s="38"/>
      <c r="M75" s="56" t="s">
        <v>121</v>
      </c>
      <c r="N75" s="38"/>
      <c r="O75" s="38"/>
      <c r="P75" s="38"/>
      <c r="Q75" s="38"/>
      <c r="R75" s="38"/>
      <c r="S75" s="72"/>
      <c r="T75" s="38"/>
      <c r="U75" s="38"/>
      <c r="V75" s="18">
        <v>5</v>
      </c>
      <c r="W75" s="13" t="s">
        <v>99</v>
      </c>
      <c r="X75" s="72">
        <f t="shared" si="2"/>
        <v>0</v>
      </c>
      <c r="Y75" s="38"/>
    </row>
    <row r="76" spans="2:25" ht="30" customHeight="1" x14ac:dyDescent="0.25">
      <c r="B76" s="55">
        <v>24</v>
      </c>
      <c r="C76" s="38"/>
      <c r="D76" s="56" t="s">
        <v>122</v>
      </c>
      <c r="E76" s="38"/>
      <c r="F76" s="38"/>
      <c r="G76" s="38"/>
      <c r="H76" s="38"/>
      <c r="I76" s="38"/>
      <c r="J76" s="38"/>
      <c r="K76" s="38"/>
      <c r="L76" s="38"/>
      <c r="M76" s="56" t="s">
        <v>123</v>
      </c>
      <c r="N76" s="38"/>
      <c r="O76" s="38"/>
      <c r="P76" s="38"/>
      <c r="Q76" s="38"/>
      <c r="R76" s="38"/>
      <c r="S76" s="72"/>
      <c r="T76" s="38"/>
      <c r="U76" s="38"/>
      <c r="V76" s="18">
        <v>11</v>
      </c>
      <c r="W76" s="13" t="s">
        <v>99</v>
      </c>
      <c r="X76" s="72">
        <f t="shared" si="2"/>
        <v>0</v>
      </c>
      <c r="Y76" s="38"/>
    </row>
    <row r="77" spans="2:25" x14ac:dyDescent="0.25">
      <c r="B77" s="55">
        <v>25</v>
      </c>
      <c r="C77" s="38"/>
      <c r="D77" s="56" t="s">
        <v>124</v>
      </c>
      <c r="E77" s="38"/>
      <c r="F77" s="38"/>
      <c r="G77" s="38"/>
      <c r="H77" s="38"/>
      <c r="I77" s="38"/>
      <c r="J77" s="38"/>
      <c r="K77" s="38"/>
      <c r="L77" s="38"/>
      <c r="M77" s="56" t="s">
        <v>125</v>
      </c>
      <c r="N77" s="38"/>
      <c r="O77" s="38"/>
      <c r="P77" s="38"/>
      <c r="Q77" s="38"/>
      <c r="R77" s="38"/>
      <c r="S77" s="72"/>
      <c r="T77" s="38"/>
      <c r="U77" s="38"/>
      <c r="V77" s="18">
        <v>11</v>
      </c>
      <c r="W77" s="13" t="s">
        <v>99</v>
      </c>
      <c r="X77" s="72">
        <f t="shared" si="2"/>
        <v>0</v>
      </c>
      <c r="Y77" s="38"/>
    </row>
    <row r="78" spans="2:25" x14ac:dyDescent="0.25">
      <c r="B78" s="55">
        <v>26</v>
      </c>
      <c r="C78" s="38"/>
      <c r="D78" s="56" t="s">
        <v>126</v>
      </c>
      <c r="E78" s="38"/>
      <c r="F78" s="38"/>
      <c r="G78" s="38"/>
      <c r="H78" s="38"/>
      <c r="I78" s="38"/>
      <c r="J78" s="38"/>
      <c r="K78" s="38"/>
      <c r="L78" s="38"/>
      <c r="M78" s="56" t="s">
        <v>127</v>
      </c>
      <c r="N78" s="38"/>
      <c r="O78" s="38"/>
      <c r="P78" s="38"/>
      <c r="Q78" s="38"/>
      <c r="R78" s="38"/>
      <c r="S78" s="72"/>
      <c r="T78" s="38"/>
      <c r="U78" s="38"/>
      <c r="V78" s="18">
        <v>1150</v>
      </c>
      <c r="W78" s="13" t="s">
        <v>128</v>
      </c>
      <c r="X78" s="72">
        <f t="shared" si="2"/>
        <v>0</v>
      </c>
      <c r="Y78" s="38"/>
    </row>
    <row r="79" spans="2:25" x14ac:dyDescent="0.25">
      <c r="B79" s="55">
        <v>27</v>
      </c>
      <c r="C79" s="38"/>
      <c r="D79" s="56" t="s">
        <v>129</v>
      </c>
      <c r="E79" s="38"/>
      <c r="F79" s="38"/>
      <c r="G79" s="38"/>
      <c r="H79" s="38"/>
      <c r="I79" s="38"/>
      <c r="J79" s="38"/>
      <c r="K79" s="38"/>
      <c r="L79" s="38"/>
      <c r="M79" s="56" t="s">
        <v>130</v>
      </c>
      <c r="N79" s="38"/>
      <c r="O79" s="38"/>
      <c r="P79" s="38"/>
      <c r="Q79" s="38"/>
      <c r="R79" s="38"/>
      <c r="S79" s="72"/>
      <c r="T79" s="38"/>
      <c r="U79" s="38"/>
      <c r="V79" s="18">
        <v>2450</v>
      </c>
      <c r="W79" s="13" t="s">
        <v>128</v>
      </c>
      <c r="X79" s="72">
        <f t="shared" si="2"/>
        <v>0</v>
      </c>
      <c r="Y79" s="38"/>
    </row>
    <row r="80" spans="2:25" x14ac:dyDescent="0.25">
      <c r="B80" s="55">
        <v>28</v>
      </c>
      <c r="C80" s="38"/>
      <c r="D80" s="56" t="s">
        <v>131</v>
      </c>
      <c r="E80" s="38"/>
      <c r="F80" s="38"/>
      <c r="G80" s="38"/>
      <c r="H80" s="38"/>
      <c r="I80" s="38"/>
      <c r="J80" s="38"/>
      <c r="K80" s="38"/>
      <c r="L80" s="38"/>
      <c r="M80" s="56" t="s">
        <v>132</v>
      </c>
      <c r="N80" s="38"/>
      <c r="O80" s="38"/>
      <c r="P80" s="38"/>
      <c r="Q80" s="38"/>
      <c r="R80" s="38"/>
      <c r="S80" s="72"/>
      <c r="T80" s="38"/>
      <c r="U80" s="38"/>
      <c r="V80" s="18">
        <v>20</v>
      </c>
      <c r="W80" s="13" t="s">
        <v>99</v>
      </c>
      <c r="X80" s="72">
        <f t="shared" si="2"/>
        <v>0</v>
      </c>
      <c r="Y80" s="38"/>
    </row>
    <row r="81" spans="2:25" x14ac:dyDescent="0.25">
      <c r="B81" s="55">
        <v>29</v>
      </c>
      <c r="C81" s="38"/>
      <c r="D81" s="56" t="s">
        <v>133</v>
      </c>
      <c r="E81" s="38"/>
      <c r="F81" s="38"/>
      <c r="G81" s="38"/>
      <c r="H81" s="38"/>
      <c r="I81" s="38"/>
      <c r="J81" s="38"/>
      <c r="K81" s="38"/>
      <c r="L81" s="38"/>
      <c r="M81" s="56" t="s">
        <v>134</v>
      </c>
      <c r="N81" s="38"/>
      <c r="O81" s="38"/>
      <c r="P81" s="38"/>
      <c r="Q81" s="38"/>
      <c r="R81" s="38"/>
      <c r="S81" s="72"/>
      <c r="T81" s="38"/>
      <c r="U81" s="38"/>
      <c r="V81" s="18">
        <v>2</v>
      </c>
      <c r="W81" s="13" t="s">
        <v>99</v>
      </c>
      <c r="X81" s="72">
        <f t="shared" si="2"/>
        <v>0</v>
      </c>
      <c r="Y81" s="38"/>
    </row>
    <row r="82" spans="2:25" x14ac:dyDescent="0.25">
      <c r="B82" s="55">
        <v>30</v>
      </c>
      <c r="C82" s="38"/>
      <c r="D82" s="56" t="s">
        <v>135</v>
      </c>
      <c r="E82" s="38"/>
      <c r="F82" s="38"/>
      <c r="G82" s="38"/>
      <c r="H82" s="38"/>
      <c r="I82" s="38"/>
      <c r="J82" s="38"/>
      <c r="K82" s="38"/>
      <c r="L82" s="38"/>
      <c r="M82" s="56" t="s">
        <v>136</v>
      </c>
      <c r="N82" s="38"/>
      <c r="O82" s="38"/>
      <c r="P82" s="38"/>
      <c r="Q82" s="38"/>
      <c r="R82" s="38"/>
      <c r="S82" s="72"/>
      <c r="T82" s="38"/>
      <c r="U82" s="38"/>
      <c r="V82" s="18">
        <v>1</v>
      </c>
      <c r="W82" s="13" t="s">
        <v>99</v>
      </c>
      <c r="X82" s="72">
        <f t="shared" si="2"/>
        <v>0</v>
      </c>
      <c r="Y82" s="38"/>
    </row>
    <row r="83" spans="2:25" x14ac:dyDescent="0.25">
      <c r="B83" s="55">
        <v>31</v>
      </c>
      <c r="C83" s="38"/>
      <c r="D83" s="56" t="s">
        <v>137</v>
      </c>
      <c r="E83" s="38"/>
      <c r="F83" s="38"/>
      <c r="G83" s="38"/>
      <c r="H83" s="38"/>
      <c r="I83" s="38"/>
      <c r="J83" s="38"/>
      <c r="K83" s="38"/>
      <c r="L83" s="38"/>
      <c r="M83" s="56" t="s">
        <v>138</v>
      </c>
      <c r="N83" s="38"/>
      <c r="O83" s="38"/>
      <c r="P83" s="38"/>
      <c r="Q83" s="38"/>
      <c r="R83" s="38"/>
      <c r="S83" s="72"/>
      <c r="T83" s="38"/>
      <c r="U83" s="38"/>
      <c r="V83" s="18">
        <v>150</v>
      </c>
      <c r="W83" s="13" t="s">
        <v>128</v>
      </c>
      <c r="X83" s="72">
        <f t="shared" ref="X83" si="3">V83*S83</f>
        <v>0</v>
      </c>
      <c r="Y83" s="38"/>
    </row>
    <row r="84" spans="2:25" x14ac:dyDescent="0.25">
      <c r="B84" s="55">
        <v>32</v>
      </c>
      <c r="C84" s="38"/>
      <c r="D84" s="56"/>
      <c r="E84" s="38"/>
      <c r="F84" s="38"/>
      <c r="G84" s="38"/>
      <c r="H84" s="38"/>
      <c r="I84" s="38"/>
      <c r="J84" s="38"/>
      <c r="K84" s="38"/>
      <c r="L84" s="38"/>
      <c r="M84" s="78" t="s">
        <v>152</v>
      </c>
      <c r="N84" s="38"/>
      <c r="O84" s="38"/>
      <c r="P84" s="38"/>
      <c r="Q84" s="38"/>
      <c r="R84" s="38"/>
      <c r="S84" s="72">
        <v>0</v>
      </c>
      <c r="T84" s="38"/>
      <c r="U84" s="38"/>
      <c r="V84" s="18">
        <v>1</v>
      </c>
      <c r="W84" s="25" t="s">
        <v>151</v>
      </c>
      <c r="X84" s="72">
        <f t="shared" si="2"/>
        <v>0</v>
      </c>
      <c r="Y84" s="38"/>
    </row>
    <row r="85" spans="2:25" ht="11.25" customHeight="1" x14ac:dyDescent="0.25">
      <c r="B85" s="74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</row>
    <row r="86" spans="2:25" ht="2.85" customHeight="1" x14ac:dyDescent="0.25"/>
    <row r="87" spans="2:25" ht="11.25" customHeight="1" x14ac:dyDescent="0.25">
      <c r="B87" s="39" t="s">
        <v>139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</row>
    <row r="88" spans="2:25" ht="1.5" customHeight="1" x14ac:dyDescent="0.25"/>
    <row r="89" spans="2:25" ht="11.25" customHeight="1" x14ac:dyDescent="0.25">
      <c r="C89" s="55" t="s">
        <v>88</v>
      </c>
      <c r="D89" s="38"/>
      <c r="F89" s="72">
        <f>SUM(X53:Y84)</f>
        <v>0</v>
      </c>
      <c r="G89" s="38"/>
      <c r="H89" s="38"/>
      <c r="I89" s="38"/>
      <c r="J89" s="56" t="s">
        <v>89</v>
      </c>
      <c r="K89" s="38"/>
      <c r="L89" s="38"/>
      <c r="M89" s="38"/>
      <c r="N89" s="38"/>
      <c r="O89" s="38"/>
      <c r="P89" s="38"/>
    </row>
    <row r="90" spans="2:25" ht="9.9499999999999993" customHeight="1" x14ac:dyDescent="0.25"/>
    <row r="91" spans="2:25" ht="25.5" customHeight="1" x14ac:dyDescent="0.25"/>
    <row r="92" spans="2:25" ht="2.85" customHeight="1" x14ac:dyDescent="0.25"/>
    <row r="93" spans="2:25" ht="17.100000000000001" customHeight="1" x14ac:dyDescent="0.25">
      <c r="B93" s="61" t="s">
        <v>140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</row>
    <row r="94" spans="2:25" ht="2.85" customHeight="1" x14ac:dyDescent="0.25"/>
    <row r="95" spans="2:25" x14ac:dyDescent="0.25">
      <c r="B95" s="76" t="s">
        <v>40</v>
      </c>
      <c r="C95" s="75"/>
      <c r="D95" s="77" t="s">
        <v>41</v>
      </c>
      <c r="E95" s="75"/>
      <c r="F95" s="75"/>
      <c r="G95" s="75"/>
      <c r="H95" s="75"/>
      <c r="I95" s="75"/>
      <c r="J95" s="75"/>
      <c r="K95" s="75"/>
      <c r="L95" s="75"/>
      <c r="M95" s="77" t="s">
        <v>12</v>
      </c>
      <c r="N95" s="75"/>
      <c r="O95" s="75"/>
      <c r="P95" s="75"/>
      <c r="Q95" s="75"/>
      <c r="R95" s="75"/>
      <c r="S95" s="76" t="s">
        <v>42</v>
      </c>
      <c r="T95" s="75"/>
      <c r="U95" s="75"/>
      <c r="V95" s="16" t="s">
        <v>43</v>
      </c>
      <c r="W95" s="17" t="s">
        <v>44</v>
      </c>
      <c r="X95" s="76" t="s">
        <v>45</v>
      </c>
      <c r="Y95" s="75"/>
    </row>
    <row r="96" spans="2:25" x14ac:dyDescent="0.25">
      <c r="B96" s="73">
        <v>2</v>
      </c>
      <c r="C96" s="38"/>
      <c r="D96" s="56" t="s">
        <v>8</v>
      </c>
      <c r="E96" s="38"/>
      <c r="F96" s="38"/>
      <c r="G96" s="38"/>
      <c r="H96" s="38"/>
      <c r="I96" s="38"/>
      <c r="J96" s="38"/>
      <c r="K96" s="38"/>
      <c r="L96" s="38"/>
      <c r="M96" s="56" t="s">
        <v>142</v>
      </c>
      <c r="N96" s="38"/>
      <c r="O96" s="38"/>
      <c r="P96" s="38"/>
      <c r="Q96" s="38"/>
      <c r="R96" s="38"/>
      <c r="S96" s="72"/>
      <c r="T96" s="38"/>
      <c r="U96" s="38"/>
      <c r="V96" s="18">
        <v>6</v>
      </c>
      <c r="W96" s="13" t="s">
        <v>141</v>
      </c>
      <c r="X96" s="72">
        <f t="shared" ref="X96:X98" si="4">V96*S96</f>
        <v>0</v>
      </c>
      <c r="Y96" s="38"/>
    </row>
    <row r="97" spans="2:25" x14ac:dyDescent="0.25">
      <c r="B97" s="73">
        <v>5</v>
      </c>
      <c r="C97" s="38"/>
      <c r="D97" s="56" t="s">
        <v>8</v>
      </c>
      <c r="E97" s="38"/>
      <c r="F97" s="38"/>
      <c r="G97" s="38"/>
      <c r="H97" s="38"/>
      <c r="I97" s="38"/>
      <c r="J97" s="38"/>
      <c r="K97" s="38"/>
      <c r="L97" s="38"/>
      <c r="M97" s="56" t="s">
        <v>143</v>
      </c>
      <c r="N97" s="38"/>
      <c r="O97" s="38"/>
      <c r="P97" s="38"/>
      <c r="Q97" s="38"/>
      <c r="R97" s="38"/>
      <c r="S97" s="72"/>
      <c r="T97" s="38"/>
      <c r="U97" s="38"/>
      <c r="V97" s="18">
        <v>8</v>
      </c>
      <c r="W97" s="13" t="s">
        <v>141</v>
      </c>
      <c r="X97" s="72">
        <f t="shared" si="4"/>
        <v>0</v>
      </c>
      <c r="Y97" s="38"/>
    </row>
    <row r="98" spans="2:25" x14ac:dyDescent="0.25">
      <c r="B98" s="73">
        <v>6</v>
      </c>
      <c r="C98" s="38"/>
      <c r="D98" s="56" t="s">
        <v>8</v>
      </c>
      <c r="E98" s="38"/>
      <c r="F98" s="38"/>
      <c r="G98" s="38"/>
      <c r="H98" s="38"/>
      <c r="I98" s="38"/>
      <c r="J98" s="38"/>
      <c r="K98" s="38"/>
      <c r="L98" s="38"/>
      <c r="M98" s="56" t="s">
        <v>144</v>
      </c>
      <c r="N98" s="38"/>
      <c r="O98" s="38"/>
      <c r="P98" s="38"/>
      <c r="Q98" s="38"/>
      <c r="R98" s="38"/>
      <c r="S98" s="72"/>
      <c r="T98" s="38"/>
      <c r="U98" s="38"/>
      <c r="V98" s="18">
        <v>90</v>
      </c>
      <c r="W98" s="13" t="s">
        <v>141</v>
      </c>
      <c r="X98" s="72">
        <f t="shared" si="4"/>
        <v>0</v>
      </c>
      <c r="Y98" s="38"/>
    </row>
    <row r="99" spans="2:25" ht="11.45" customHeight="1" x14ac:dyDescent="0.25">
      <c r="B99" s="74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</row>
    <row r="100" spans="2:25" ht="2.85" customHeight="1" x14ac:dyDescent="0.25"/>
    <row r="101" spans="2:25" ht="11.25" customHeight="1" x14ac:dyDescent="0.25">
      <c r="B101" s="39" t="s">
        <v>145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</row>
    <row r="102" spans="2:25" ht="1.5" customHeight="1" x14ac:dyDescent="0.25"/>
    <row r="103" spans="2:25" ht="11.25" customHeight="1" x14ac:dyDescent="0.25">
      <c r="C103" s="55" t="s">
        <v>88</v>
      </c>
      <c r="D103" s="38"/>
      <c r="F103" s="72">
        <f>SUM(X96:Y98)</f>
        <v>0</v>
      </c>
      <c r="G103" s="38"/>
      <c r="H103" s="38"/>
      <c r="I103" s="38"/>
      <c r="J103" s="56" t="s">
        <v>89</v>
      </c>
      <c r="K103" s="38"/>
      <c r="L103" s="38"/>
      <c r="M103" s="38"/>
      <c r="N103" s="38"/>
      <c r="O103" s="38"/>
      <c r="P103" s="38"/>
    </row>
    <row r="104" spans="2:25" ht="12.75" customHeight="1" x14ac:dyDescent="0.25"/>
    <row r="105" spans="2:25" ht="0" hidden="1" customHeight="1" x14ac:dyDescent="0.25"/>
  </sheetData>
  <mergeCells count="313">
    <mergeCell ref="O1:S1"/>
    <mergeCell ref="N2:T2"/>
    <mergeCell ref="G3:X3"/>
    <mergeCell ref="A6:Z6"/>
    <mergeCell ref="B9:Y9"/>
    <mergeCell ref="B12:C12"/>
    <mergeCell ref="D12:L12"/>
    <mergeCell ref="M12:R12"/>
    <mergeCell ref="S12:U12"/>
    <mergeCell ref="X12:Y12"/>
    <mergeCell ref="B11:C11"/>
    <mergeCell ref="D11:L11"/>
    <mergeCell ref="M11:R11"/>
    <mergeCell ref="S11:U11"/>
    <mergeCell ref="X11:Y11"/>
    <mergeCell ref="B14:C14"/>
    <mergeCell ref="D14:L14"/>
    <mergeCell ref="M14:R14"/>
    <mergeCell ref="S14:U14"/>
    <mergeCell ref="X14:Y14"/>
    <mergeCell ref="B13:C13"/>
    <mergeCell ref="D13:L13"/>
    <mergeCell ref="M13:R13"/>
    <mergeCell ref="S13:U13"/>
    <mergeCell ref="X13:Y13"/>
    <mergeCell ref="B16:C16"/>
    <mergeCell ref="D16:L16"/>
    <mergeCell ref="M16:R16"/>
    <mergeCell ref="S16:U16"/>
    <mergeCell ref="X16:Y16"/>
    <mergeCell ref="B15:C15"/>
    <mergeCell ref="D15:L15"/>
    <mergeCell ref="M15:R15"/>
    <mergeCell ref="S15:U15"/>
    <mergeCell ref="X15:Y15"/>
    <mergeCell ref="B18:C18"/>
    <mergeCell ref="D18:L18"/>
    <mergeCell ref="M18:R18"/>
    <mergeCell ref="S18:U18"/>
    <mergeCell ref="X18:Y18"/>
    <mergeCell ref="B17:C17"/>
    <mergeCell ref="D17:L17"/>
    <mergeCell ref="M17:R17"/>
    <mergeCell ref="S17:U17"/>
    <mergeCell ref="X17:Y17"/>
    <mergeCell ref="B20:C20"/>
    <mergeCell ref="D20:L20"/>
    <mergeCell ref="M20:R20"/>
    <mergeCell ref="S20:U20"/>
    <mergeCell ref="X20:Y20"/>
    <mergeCell ref="B19:C19"/>
    <mergeCell ref="D19:L19"/>
    <mergeCell ref="M19:R19"/>
    <mergeCell ref="S19:U19"/>
    <mergeCell ref="X19:Y19"/>
    <mergeCell ref="B22:C22"/>
    <mergeCell ref="D22:L22"/>
    <mergeCell ref="M22:R22"/>
    <mergeCell ref="S22:U22"/>
    <mergeCell ref="X22:Y22"/>
    <mergeCell ref="B21:C21"/>
    <mergeCell ref="D21:L21"/>
    <mergeCell ref="M21:R21"/>
    <mergeCell ref="S21:U21"/>
    <mergeCell ref="X21:Y21"/>
    <mergeCell ref="B24:C24"/>
    <mergeCell ref="D24:L24"/>
    <mergeCell ref="M24:R24"/>
    <mergeCell ref="S24:U24"/>
    <mergeCell ref="X24:Y24"/>
    <mergeCell ref="B23:C23"/>
    <mergeCell ref="D23:L23"/>
    <mergeCell ref="M23:R23"/>
    <mergeCell ref="S23:U23"/>
    <mergeCell ref="X23:Y23"/>
    <mergeCell ref="B26:C26"/>
    <mergeCell ref="D26:L26"/>
    <mergeCell ref="M26:R26"/>
    <mergeCell ref="S26:U26"/>
    <mergeCell ref="X26:Y26"/>
    <mergeCell ref="B25:C25"/>
    <mergeCell ref="D25:L25"/>
    <mergeCell ref="M25:R25"/>
    <mergeCell ref="S25:U25"/>
    <mergeCell ref="X25:Y25"/>
    <mergeCell ref="B27:C27"/>
    <mergeCell ref="D27:L27"/>
    <mergeCell ref="M27:R27"/>
    <mergeCell ref="S27:U27"/>
    <mergeCell ref="X27:Y27"/>
    <mergeCell ref="B28:Y28"/>
    <mergeCell ref="B30:Y30"/>
    <mergeCell ref="C32:D32"/>
    <mergeCell ref="F32:J32"/>
    <mergeCell ref="L32:Q32"/>
    <mergeCell ref="B39:C39"/>
    <mergeCell ref="D39:L39"/>
    <mergeCell ref="M39:R39"/>
    <mergeCell ref="S39:U39"/>
    <mergeCell ref="X39:Y39"/>
    <mergeCell ref="B36:Y36"/>
    <mergeCell ref="B38:C38"/>
    <mergeCell ref="D38:L38"/>
    <mergeCell ref="M38:R38"/>
    <mergeCell ref="S38:U38"/>
    <mergeCell ref="X38:Y38"/>
    <mergeCell ref="B53:C53"/>
    <mergeCell ref="D53:L53"/>
    <mergeCell ref="M53:R53"/>
    <mergeCell ref="S53:U53"/>
    <mergeCell ref="X53:Y53"/>
    <mergeCell ref="B40:C40"/>
    <mergeCell ref="D40:L40"/>
    <mergeCell ref="M40:R40"/>
    <mergeCell ref="S40:U40"/>
    <mergeCell ref="X40:Y40"/>
    <mergeCell ref="B50:Y50"/>
    <mergeCell ref="B52:C52"/>
    <mergeCell ref="D52:L52"/>
    <mergeCell ref="M52:R52"/>
    <mergeCell ref="S52:U52"/>
    <mergeCell ref="X52:Y52"/>
    <mergeCell ref="B41:Y41"/>
    <mergeCell ref="B43:Y43"/>
    <mergeCell ref="C45:D45"/>
    <mergeCell ref="F45:I45"/>
    <mergeCell ref="J45:P45"/>
    <mergeCell ref="B55:C55"/>
    <mergeCell ref="D55:L55"/>
    <mergeCell ref="M55:R55"/>
    <mergeCell ref="S55:U55"/>
    <mergeCell ref="X55:Y55"/>
    <mergeCell ref="B54:C54"/>
    <mergeCell ref="D54:L54"/>
    <mergeCell ref="M54:R54"/>
    <mergeCell ref="S54:U54"/>
    <mergeCell ref="X54:Y54"/>
    <mergeCell ref="B57:C57"/>
    <mergeCell ref="D57:L57"/>
    <mergeCell ref="M57:R57"/>
    <mergeCell ref="S57:U57"/>
    <mergeCell ref="X57:Y57"/>
    <mergeCell ref="B56:C56"/>
    <mergeCell ref="D56:L56"/>
    <mergeCell ref="M56:R56"/>
    <mergeCell ref="S56:U56"/>
    <mergeCell ref="X56:Y56"/>
    <mergeCell ref="B59:C59"/>
    <mergeCell ref="D59:L59"/>
    <mergeCell ref="M59:R59"/>
    <mergeCell ref="S59:U59"/>
    <mergeCell ref="X59:Y59"/>
    <mergeCell ref="B58:C58"/>
    <mergeCell ref="D58:L58"/>
    <mergeCell ref="M58:R58"/>
    <mergeCell ref="S58:U58"/>
    <mergeCell ref="X58:Y58"/>
    <mergeCell ref="B61:C61"/>
    <mergeCell ref="D61:L61"/>
    <mergeCell ref="M61:R61"/>
    <mergeCell ref="S61:U61"/>
    <mergeCell ref="X61:Y61"/>
    <mergeCell ref="B60:C60"/>
    <mergeCell ref="D60:L60"/>
    <mergeCell ref="M60:R60"/>
    <mergeCell ref="S60:U60"/>
    <mergeCell ref="X60:Y60"/>
    <mergeCell ref="B63:C63"/>
    <mergeCell ref="D63:L63"/>
    <mergeCell ref="M63:R63"/>
    <mergeCell ref="S63:U63"/>
    <mergeCell ref="X63:Y63"/>
    <mergeCell ref="B62:C62"/>
    <mergeCell ref="D62:L62"/>
    <mergeCell ref="M62:R62"/>
    <mergeCell ref="S62:U62"/>
    <mergeCell ref="X62:Y62"/>
    <mergeCell ref="B65:C65"/>
    <mergeCell ref="D65:L65"/>
    <mergeCell ref="M65:R65"/>
    <mergeCell ref="S65:U65"/>
    <mergeCell ref="X65:Y65"/>
    <mergeCell ref="B64:C64"/>
    <mergeCell ref="D64:L64"/>
    <mergeCell ref="M64:R64"/>
    <mergeCell ref="S64:U64"/>
    <mergeCell ref="X64:Y64"/>
    <mergeCell ref="B67:C67"/>
    <mergeCell ref="D67:L67"/>
    <mergeCell ref="M67:R67"/>
    <mergeCell ref="S67:U67"/>
    <mergeCell ref="X67:Y67"/>
    <mergeCell ref="B66:C66"/>
    <mergeCell ref="D66:L66"/>
    <mergeCell ref="M66:R66"/>
    <mergeCell ref="S66:U66"/>
    <mergeCell ref="X66:Y66"/>
    <mergeCell ref="B69:C69"/>
    <mergeCell ref="D69:L69"/>
    <mergeCell ref="M69:R69"/>
    <mergeCell ref="S69:U69"/>
    <mergeCell ref="X69:Y69"/>
    <mergeCell ref="B68:C68"/>
    <mergeCell ref="D68:L68"/>
    <mergeCell ref="M68:R68"/>
    <mergeCell ref="S68:U68"/>
    <mergeCell ref="X68:Y68"/>
    <mergeCell ref="B71:C71"/>
    <mergeCell ref="D71:L71"/>
    <mergeCell ref="M71:R71"/>
    <mergeCell ref="S71:U71"/>
    <mergeCell ref="X71:Y71"/>
    <mergeCell ref="B70:C70"/>
    <mergeCell ref="D70:L70"/>
    <mergeCell ref="M70:R70"/>
    <mergeCell ref="S70:U70"/>
    <mergeCell ref="X70:Y70"/>
    <mergeCell ref="B73:C73"/>
    <mergeCell ref="D73:L73"/>
    <mergeCell ref="M73:R73"/>
    <mergeCell ref="S73:U73"/>
    <mergeCell ref="X73:Y73"/>
    <mergeCell ref="B72:C72"/>
    <mergeCell ref="D72:L72"/>
    <mergeCell ref="M72:R72"/>
    <mergeCell ref="S72:U72"/>
    <mergeCell ref="X72:Y72"/>
    <mergeCell ref="B75:C75"/>
    <mergeCell ref="D75:L75"/>
    <mergeCell ref="M75:R75"/>
    <mergeCell ref="S75:U75"/>
    <mergeCell ref="X75:Y75"/>
    <mergeCell ref="B74:C74"/>
    <mergeCell ref="D74:L74"/>
    <mergeCell ref="M74:R74"/>
    <mergeCell ref="S74:U74"/>
    <mergeCell ref="X74:Y74"/>
    <mergeCell ref="B77:C77"/>
    <mergeCell ref="D77:L77"/>
    <mergeCell ref="M77:R77"/>
    <mergeCell ref="S77:U77"/>
    <mergeCell ref="X77:Y77"/>
    <mergeCell ref="B76:C76"/>
    <mergeCell ref="D76:L76"/>
    <mergeCell ref="M76:R76"/>
    <mergeCell ref="S76:U76"/>
    <mergeCell ref="X76:Y76"/>
    <mergeCell ref="B79:C79"/>
    <mergeCell ref="D79:L79"/>
    <mergeCell ref="M79:R79"/>
    <mergeCell ref="S79:U79"/>
    <mergeCell ref="X79:Y79"/>
    <mergeCell ref="B78:C78"/>
    <mergeCell ref="D78:L78"/>
    <mergeCell ref="M78:R78"/>
    <mergeCell ref="S78:U78"/>
    <mergeCell ref="X78:Y78"/>
    <mergeCell ref="B81:C81"/>
    <mergeCell ref="D81:L81"/>
    <mergeCell ref="M81:R81"/>
    <mergeCell ref="S81:U81"/>
    <mergeCell ref="X81:Y81"/>
    <mergeCell ref="B80:C80"/>
    <mergeCell ref="D80:L80"/>
    <mergeCell ref="M80:R80"/>
    <mergeCell ref="S80:U80"/>
    <mergeCell ref="X80:Y80"/>
    <mergeCell ref="F89:I89"/>
    <mergeCell ref="J89:P89"/>
    <mergeCell ref="B84:C84"/>
    <mergeCell ref="D84:L84"/>
    <mergeCell ref="M84:R84"/>
    <mergeCell ref="S84:U84"/>
    <mergeCell ref="X84:Y84"/>
    <mergeCell ref="B82:C82"/>
    <mergeCell ref="D82:L82"/>
    <mergeCell ref="M82:R82"/>
    <mergeCell ref="S82:U82"/>
    <mergeCell ref="X82:Y82"/>
    <mergeCell ref="B99:Y99"/>
    <mergeCell ref="B101:Y101"/>
    <mergeCell ref="C103:D103"/>
    <mergeCell ref="F103:I103"/>
    <mergeCell ref="J103:P103"/>
    <mergeCell ref="B98:C98"/>
    <mergeCell ref="D98:L98"/>
    <mergeCell ref="M98:R98"/>
    <mergeCell ref="S98:U98"/>
    <mergeCell ref="X98:Y98"/>
    <mergeCell ref="B83:C83"/>
    <mergeCell ref="D83:L83"/>
    <mergeCell ref="M83:R83"/>
    <mergeCell ref="S83:U83"/>
    <mergeCell ref="X83:Y83"/>
    <mergeCell ref="B97:C97"/>
    <mergeCell ref="D97:L97"/>
    <mergeCell ref="M97:R97"/>
    <mergeCell ref="S97:U97"/>
    <mergeCell ref="X97:Y97"/>
    <mergeCell ref="B93:Y93"/>
    <mergeCell ref="B95:C95"/>
    <mergeCell ref="D95:L95"/>
    <mergeCell ref="M95:R95"/>
    <mergeCell ref="S95:U95"/>
    <mergeCell ref="X95:Y95"/>
    <mergeCell ref="B96:C96"/>
    <mergeCell ref="D96:L96"/>
    <mergeCell ref="M96:R96"/>
    <mergeCell ref="S96:U96"/>
    <mergeCell ref="X96:Y96"/>
    <mergeCell ref="B85:Y85"/>
    <mergeCell ref="B87:Y87"/>
    <mergeCell ref="C89:D89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43E5-A4A4-42B7-A340-B28BCF64CF3E}">
  <dimension ref="A1:F40"/>
  <sheetViews>
    <sheetView workbookViewId="0">
      <selection activeCell="E8" sqref="E8:E31"/>
    </sheetView>
  </sheetViews>
  <sheetFormatPr defaultRowHeight="15" x14ac:dyDescent="0.25"/>
  <cols>
    <col min="1" max="1" width="9.140625" style="26"/>
    <col min="2" max="2" width="60.85546875" style="26" customWidth="1"/>
    <col min="3" max="4" width="9.140625" style="26"/>
    <col min="5" max="5" width="12.42578125" style="26" customWidth="1"/>
    <col min="6" max="6" width="19.140625" style="26" customWidth="1"/>
    <col min="7" max="16384" width="9.140625" style="26"/>
  </cols>
  <sheetData>
    <row r="1" spans="1:6" x14ac:dyDescent="0.25">
      <c r="A1" s="26" t="s">
        <v>153</v>
      </c>
    </row>
    <row r="2" spans="1:6" x14ac:dyDescent="0.25">
      <c r="A2" s="26" t="s">
        <v>154</v>
      </c>
    </row>
    <row r="4" spans="1:6" x14ac:dyDescent="0.25">
      <c r="A4" s="26" t="s">
        <v>191</v>
      </c>
    </row>
    <row r="5" spans="1:6" x14ac:dyDescent="0.25">
      <c r="A5" s="27" t="s">
        <v>155</v>
      </c>
    </row>
    <row r="7" spans="1:6" x14ac:dyDescent="0.25">
      <c r="A7" s="26" t="s">
        <v>156</v>
      </c>
      <c r="B7" s="26" t="s">
        <v>157</v>
      </c>
      <c r="C7" s="28" t="s">
        <v>158</v>
      </c>
      <c r="D7" s="28" t="s">
        <v>159</v>
      </c>
      <c r="E7" s="28" t="s">
        <v>160</v>
      </c>
      <c r="F7" s="28" t="s">
        <v>161</v>
      </c>
    </row>
    <row r="8" spans="1:6" ht="30" x14ac:dyDescent="0.25">
      <c r="A8" s="29" t="s">
        <v>162</v>
      </c>
      <c r="B8" s="30" t="s">
        <v>163</v>
      </c>
      <c r="C8" s="31" t="s">
        <v>164</v>
      </c>
      <c r="D8" s="31">
        <v>78</v>
      </c>
      <c r="E8" s="32"/>
      <c r="F8" s="32">
        <f t="shared" ref="F8:F18" si="0">D8*E8</f>
        <v>0</v>
      </c>
    </row>
    <row r="9" spans="1:6" ht="45" x14ac:dyDescent="0.25">
      <c r="A9" s="29" t="s">
        <v>165</v>
      </c>
      <c r="B9" s="30" t="s">
        <v>166</v>
      </c>
      <c r="C9" s="31" t="s">
        <v>164</v>
      </c>
      <c r="D9" s="31">
        <v>7</v>
      </c>
      <c r="E9" s="32"/>
      <c r="F9" s="32">
        <f t="shared" si="0"/>
        <v>0</v>
      </c>
    </row>
    <row r="10" spans="1:6" ht="45" x14ac:dyDescent="0.25">
      <c r="A10" s="29" t="s">
        <v>167</v>
      </c>
      <c r="B10" s="30" t="s">
        <v>192</v>
      </c>
      <c r="C10" s="31" t="s">
        <v>164</v>
      </c>
      <c r="D10" s="31">
        <v>16</v>
      </c>
      <c r="E10" s="32"/>
      <c r="F10" s="32">
        <f t="shared" si="0"/>
        <v>0</v>
      </c>
    </row>
    <row r="11" spans="1:6" ht="45" x14ac:dyDescent="0.25">
      <c r="A11" s="29" t="s">
        <v>168</v>
      </c>
      <c r="B11" s="30" t="s">
        <v>193</v>
      </c>
      <c r="C11" s="31" t="s">
        <v>164</v>
      </c>
      <c r="D11" s="31">
        <v>8</v>
      </c>
      <c r="E11" s="32"/>
      <c r="F11" s="32">
        <f t="shared" si="0"/>
        <v>0</v>
      </c>
    </row>
    <row r="12" spans="1:6" x14ac:dyDescent="0.25">
      <c r="A12" s="29"/>
      <c r="B12" s="29"/>
      <c r="C12" s="31"/>
      <c r="D12" s="31"/>
      <c r="E12" s="32"/>
      <c r="F12" s="32"/>
    </row>
    <row r="13" spans="1:6" ht="30" x14ac:dyDescent="0.25">
      <c r="A13" s="29" t="s">
        <v>169</v>
      </c>
      <c r="B13" s="30" t="s">
        <v>194</v>
      </c>
      <c r="C13" s="31" t="s">
        <v>147</v>
      </c>
      <c r="D13" s="31">
        <v>52</v>
      </c>
      <c r="E13" s="32"/>
      <c r="F13" s="32">
        <f t="shared" si="0"/>
        <v>0</v>
      </c>
    </row>
    <row r="14" spans="1:6" x14ac:dyDescent="0.25">
      <c r="A14" s="29"/>
      <c r="B14" s="29"/>
      <c r="C14" s="31"/>
      <c r="D14" s="31"/>
      <c r="E14" s="32"/>
      <c r="F14" s="32"/>
    </row>
    <row r="15" spans="1:6" ht="30" x14ac:dyDescent="0.25">
      <c r="A15" s="29" t="s">
        <v>170</v>
      </c>
      <c r="B15" s="30" t="s">
        <v>195</v>
      </c>
      <c r="C15" s="31" t="s">
        <v>147</v>
      </c>
      <c r="D15" s="31">
        <v>14</v>
      </c>
      <c r="E15" s="32"/>
      <c r="F15" s="32">
        <f t="shared" si="0"/>
        <v>0</v>
      </c>
    </row>
    <row r="16" spans="1:6" ht="30" x14ac:dyDescent="0.25">
      <c r="A16" s="29" t="s">
        <v>171</v>
      </c>
      <c r="B16" s="30" t="s">
        <v>172</v>
      </c>
      <c r="C16" s="31" t="s">
        <v>147</v>
      </c>
      <c r="D16" s="31">
        <v>14</v>
      </c>
      <c r="E16" s="32"/>
      <c r="F16" s="32">
        <f t="shared" si="0"/>
        <v>0</v>
      </c>
    </row>
    <row r="17" spans="1:6" ht="45" x14ac:dyDescent="0.25">
      <c r="A17" s="29" t="s">
        <v>173</v>
      </c>
      <c r="B17" s="30" t="s">
        <v>174</v>
      </c>
      <c r="C17" s="31" t="s">
        <v>147</v>
      </c>
      <c r="D17" s="31">
        <v>12</v>
      </c>
      <c r="E17" s="32"/>
      <c r="F17" s="32">
        <f t="shared" si="0"/>
        <v>0</v>
      </c>
    </row>
    <row r="18" spans="1:6" ht="45" x14ac:dyDescent="0.25">
      <c r="A18" s="29" t="s">
        <v>175</v>
      </c>
      <c r="B18" s="30" t="s">
        <v>176</v>
      </c>
      <c r="C18" s="31" t="s">
        <v>147</v>
      </c>
      <c r="D18" s="31">
        <v>4</v>
      </c>
      <c r="E18" s="32"/>
      <c r="F18" s="32">
        <f t="shared" si="0"/>
        <v>0</v>
      </c>
    </row>
    <row r="19" spans="1:6" x14ac:dyDescent="0.25">
      <c r="A19" s="29"/>
      <c r="B19" s="29"/>
      <c r="C19" s="31"/>
      <c r="D19" s="31"/>
      <c r="E19" s="32"/>
      <c r="F19" s="32"/>
    </row>
    <row r="20" spans="1:6" ht="60" x14ac:dyDescent="0.25">
      <c r="A20" s="29" t="s">
        <v>177</v>
      </c>
      <c r="B20" s="30" t="s">
        <v>196</v>
      </c>
      <c r="C20" s="31" t="s">
        <v>147</v>
      </c>
      <c r="D20" s="31">
        <v>2</v>
      </c>
      <c r="E20" s="32"/>
      <c r="F20" s="32">
        <f>D20*E20</f>
        <v>0</v>
      </c>
    </row>
    <row r="21" spans="1:6" ht="30" x14ac:dyDescent="0.25">
      <c r="A21" s="29" t="s">
        <v>178</v>
      </c>
      <c r="B21" s="30" t="s">
        <v>179</v>
      </c>
      <c r="C21" s="31" t="s">
        <v>147</v>
      </c>
      <c r="D21" s="31">
        <v>5</v>
      </c>
      <c r="E21" s="32"/>
      <c r="F21" s="32">
        <f>D21*E21</f>
        <v>0</v>
      </c>
    </row>
    <row r="22" spans="1:6" ht="60" x14ac:dyDescent="0.25">
      <c r="A22" s="29" t="s">
        <v>180</v>
      </c>
      <c r="B22" s="30" t="s">
        <v>197</v>
      </c>
      <c r="C22" s="31" t="s">
        <v>147</v>
      </c>
      <c r="D22" s="31">
        <v>2</v>
      </c>
      <c r="E22" s="32"/>
      <c r="F22" s="32">
        <f>D22*E22</f>
        <v>0</v>
      </c>
    </row>
    <row r="23" spans="1:6" ht="60" x14ac:dyDescent="0.25">
      <c r="A23" s="29" t="s">
        <v>181</v>
      </c>
      <c r="B23" s="30" t="s">
        <v>198</v>
      </c>
      <c r="C23" s="31" t="s">
        <v>147</v>
      </c>
      <c r="D23" s="31">
        <v>10</v>
      </c>
      <c r="E23" s="32"/>
      <c r="F23" s="32">
        <f>D23*E23</f>
        <v>0</v>
      </c>
    </row>
    <row r="24" spans="1:6" ht="75" x14ac:dyDescent="0.25">
      <c r="A24" s="29" t="s">
        <v>182</v>
      </c>
      <c r="B24" s="30" t="s">
        <v>199</v>
      </c>
      <c r="C24" s="31" t="s">
        <v>147</v>
      </c>
      <c r="D24" s="31">
        <v>2</v>
      </c>
      <c r="E24" s="32"/>
      <c r="F24" s="32">
        <f t="shared" ref="F24:F25" si="1">D24*E24</f>
        <v>0</v>
      </c>
    </row>
    <row r="25" spans="1:6" ht="75" x14ac:dyDescent="0.25">
      <c r="A25" s="29" t="s">
        <v>183</v>
      </c>
      <c r="B25" s="30" t="s">
        <v>200</v>
      </c>
      <c r="C25" s="31" t="s">
        <v>147</v>
      </c>
      <c r="D25" s="31">
        <v>7</v>
      </c>
      <c r="E25" s="32"/>
      <c r="F25" s="32">
        <f t="shared" si="1"/>
        <v>0</v>
      </c>
    </row>
    <row r="26" spans="1:6" x14ac:dyDescent="0.25">
      <c r="A26" s="29"/>
      <c r="B26" s="29"/>
      <c r="C26" s="31"/>
      <c r="D26" s="31"/>
      <c r="E26" s="32"/>
      <c r="F26" s="32"/>
    </row>
    <row r="27" spans="1:6" ht="38.25" x14ac:dyDescent="0.25">
      <c r="A27" s="29" t="s">
        <v>184</v>
      </c>
      <c r="B27" s="33" t="s">
        <v>201</v>
      </c>
      <c r="C27" s="31" t="s">
        <v>147</v>
      </c>
      <c r="D27" s="31">
        <v>3</v>
      </c>
      <c r="E27" s="32"/>
      <c r="F27" s="32">
        <f t="shared" ref="F27:F31" si="2">D27*E27</f>
        <v>0</v>
      </c>
    </row>
    <row r="28" spans="1:6" ht="45" x14ac:dyDescent="0.25">
      <c r="A28" s="29" t="s">
        <v>185</v>
      </c>
      <c r="B28" s="34" t="s">
        <v>186</v>
      </c>
      <c r="C28" s="31" t="s">
        <v>147</v>
      </c>
      <c r="D28" s="31">
        <v>7</v>
      </c>
      <c r="E28" s="32"/>
      <c r="F28" s="32">
        <f t="shared" si="2"/>
        <v>0</v>
      </c>
    </row>
    <row r="29" spans="1:6" ht="45" x14ac:dyDescent="0.25">
      <c r="A29" s="29" t="s">
        <v>187</v>
      </c>
      <c r="B29" s="30" t="s">
        <v>202</v>
      </c>
      <c r="C29" s="31" t="s">
        <v>147</v>
      </c>
      <c r="D29" s="31">
        <v>12</v>
      </c>
      <c r="E29" s="32"/>
      <c r="F29" s="32">
        <f t="shared" si="2"/>
        <v>0</v>
      </c>
    </row>
    <row r="30" spans="1:6" ht="45" x14ac:dyDescent="0.25">
      <c r="A30" s="29" t="s">
        <v>188</v>
      </c>
      <c r="B30" s="30" t="s">
        <v>203</v>
      </c>
      <c r="C30" s="31" t="s">
        <v>147</v>
      </c>
      <c r="D30" s="31">
        <v>12</v>
      </c>
      <c r="E30" s="32"/>
      <c r="F30" s="32">
        <f t="shared" si="2"/>
        <v>0</v>
      </c>
    </row>
    <row r="31" spans="1:6" ht="45" x14ac:dyDescent="0.25">
      <c r="A31" s="29" t="s">
        <v>189</v>
      </c>
      <c r="B31" s="30" t="s">
        <v>204</v>
      </c>
      <c r="C31" s="31" t="s">
        <v>147</v>
      </c>
      <c r="D31" s="31">
        <v>10</v>
      </c>
      <c r="E31" s="32"/>
      <c r="F31" s="32">
        <f t="shared" si="2"/>
        <v>0</v>
      </c>
    </row>
    <row r="32" spans="1:6" x14ac:dyDescent="0.25">
      <c r="A32" s="29"/>
      <c r="B32" s="29"/>
      <c r="C32" s="31"/>
      <c r="D32" s="31"/>
      <c r="E32" s="32"/>
      <c r="F32" s="32"/>
    </row>
    <row r="33" spans="1:6" x14ac:dyDescent="0.25">
      <c r="A33" s="29"/>
      <c r="B33" s="29"/>
      <c r="C33" s="31"/>
      <c r="D33" s="31"/>
      <c r="E33" s="32"/>
      <c r="F33" s="32"/>
    </row>
    <row r="34" spans="1:6" x14ac:dyDescent="0.25">
      <c r="A34" s="29"/>
      <c r="B34" s="29"/>
      <c r="C34" s="31"/>
      <c r="D34" s="31"/>
      <c r="E34" s="35" t="s">
        <v>190</v>
      </c>
      <c r="F34" s="35">
        <f>SUM(F8:F31)</f>
        <v>0</v>
      </c>
    </row>
    <row r="35" spans="1:6" x14ac:dyDescent="0.25">
      <c r="A35" s="29"/>
      <c r="B35" s="29"/>
      <c r="C35" s="31"/>
      <c r="D35" s="31"/>
      <c r="E35" s="32"/>
      <c r="F35" s="32"/>
    </row>
    <row r="36" spans="1:6" x14ac:dyDescent="0.25">
      <c r="A36" s="29"/>
      <c r="B36" s="29"/>
      <c r="C36" s="31"/>
      <c r="D36" s="31"/>
      <c r="E36" s="32"/>
      <c r="F36" s="32"/>
    </row>
    <row r="37" spans="1:6" x14ac:dyDescent="0.25">
      <c r="E37" s="36"/>
      <c r="F37" s="36"/>
    </row>
    <row r="38" spans="1:6" x14ac:dyDescent="0.25">
      <c r="E38" s="36"/>
      <c r="F38" s="36"/>
    </row>
    <row r="39" spans="1:6" x14ac:dyDescent="0.25">
      <c r="E39" s="36"/>
      <c r="F39" s="36"/>
    </row>
    <row r="40" spans="1:6" x14ac:dyDescent="0.25">
      <c r="E40" s="36"/>
      <c r="F40" s="3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Položky všech ceníků</vt:lpstr>
      <vt:lpstr>SVÍTIDLA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Svoboda</dc:creator>
  <cp:lastModifiedBy>Jiří Svoboda</cp:lastModifiedBy>
  <dcterms:created xsi:type="dcterms:W3CDTF">2024-06-10T20:07:33Z</dcterms:created>
  <dcterms:modified xsi:type="dcterms:W3CDTF">2024-06-10T20:08:21Z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