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Jana\Rozpočty\2023\OK Klusáček\Hasičská zbrojnice\Úpravy rozpočtu 29.1\"/>
    </mc:Choice>
  </mc:AlternateContent>
  <xr:revisionPtr revIDLastSave="0" documentId="8_{3BBE358C-CC64-4B0F-8616-A0208FB53B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3-12-01 Pol" sheetId="12" r:id="rId4"/>
    <sheet name="01-ZTI 23-12-01ZTI Pol" sheetId="13" r:id="rId5"/>
    <sheet name="02 23-12-02 Pol" sheetId="14" r:id="rId6"/>
    <sheet name="03 23-12-03 Pol" sheetId="15" r:id="rId7"/>
    <sheet name="04 23-12-04 Pol" sheetId="16" r:id="rId8"/>
  </sheets>
  <externalReferences>
    <externalReference r:id="rId9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23-12-01 Pol'!$1:$7</definedName>
    <definedName name="_xlnm.Print_Titles" localSheetId="4">'01-ZTI 23-12-01ZTI Pol'!$1:$7</definedName>
    <definedName name="_xlnm.Print_Titles" localSheetId="5">'02 23-12-02 Pol'!$1:$7</definedName>
    <definedName name="_xlnm.Print_Titles" localSheetId="6">'03 23-12-03 Pol'!$1:$7</definedName>
    <definedName name="_xlnm.Print_Titles" localSheetId="7">'04 23-12-04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23-12-01 Pol'!$A$1:$Y$1218</definedName>
    <definedName name="_xlnm.Print_Area" localSheetId="4">'01-ZTI 23-12-01ZTI Pol'!$A$1:$Y$205</definedName>
    <definedName name="_xlnm.Print_Area" localSheetId="5">'02 23-12-02 Pol'!$A$1:$Y$138</definedName>
    <definedName name="_xlnm.Print_Area" localSheetId="6">'03 23-12-03 Pol'!$A$1:$Y$70</definedName>
    <definedName name="_xlnm.Print_Area" localSheetId="7">'04 23-12-04 Pol'!$A$1:$Y$19</definedName>
    <definedName name="_xlnm.Print_Area" localSheetId="1">Stavba!$A$1:$J$112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1" i="1" l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8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1" i="16"/>
  <c r="I11" i="16"/>
  <c r="O11" i="16"/>
  <c r="Q11" i="16"/>
  <c r="G12" i="16"/>
  <c r="I12" i="16"/>
  <c r="K12" i="16"/>
  <c r="K11" i="16" s="1"/>
  <c r="M12" i="16"/>
  <c r="M11" i="16" s="1"/>
  <c r="O12" i="16"/>
  <c r="Q12" i="16"/>
  <c r="V12" i="16"/>
  <c r="V11" i="16" s="1"/>
  <c r="K14" i="16"/>
  <c r="V14" i="16"/>
  <c r="G15" i="16"/>
  <c r="G14" i="16" s="1"/>
  <c r="I15" i="16"/>
  <c r="I14" i="16" s="1"/>
  <c r="K15" i="16"/>
  <c r="O15" i="16"/>
  <c r="O14" i="16" s="1"/>
  <c r="Q15" i="16"/>
  <c r="Q14" i="16" s="1"/>
  <c r="V15" i="16"/>
  <c r="AE18" i="16"/>
  <c r="AF18" i="16"/>
  <c r="G69" i="15"/>
  <c r="BA63" i="15"/>
  <c r="BA28" i="15"/>
  <c r="BA27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3" i="15"/>
  <c r="I13" i="15"/>
  <c r="K13" i="15"/>
  <c r="M13" i="15"/>
  <c r="O13" i="15"/>
  <c r="Q13" i="15"/>
  <c r="V13" i="15"/>
  <c r="G17" i="15"/>
  <c r="G16" i="15" s="1"/>
  <c r="I17" i="15"/>
  <c r="I16" i="15" s="1"/>
  <c r="K17" i="15"/>
  <c r="O17" i="15"/>
  <c r="O16" i="15" s="1"/>
  <c r="Q17" i="15"/>
  <c r="Q16" i="15" s="1"/>
  <c r="V17" i="15"/>
  <c r="G21" i="15"/>
  <c r="M21" i="15" s="1"/>
  <c r="I21" i="15"/>
  <c r="K21" i="15"/>
  <c r="K16" i="15" s="1"/>
  <c r="O21" i="15"/>
  <c r="Q21" i="15"/>
  <c r="V21" i="15"/>
  <c r="V16" i="15" s="1"/>
  <c r="K25" i="15"/>
  <c r="V25" i="15"/>
  <c r="G26" i="15"/>
  <c r="G25" i="15" s="1"/>
  <c r="I26" i="15"/>
  <c r="I25" i="15" s="1"/>
  <c r="K26" i="15"/>
  <c r="M26" i="15"/>
  <c r="O26" i="15"/>
  <c r="O25" i="15" s="1"/>
  <c r="Q26" i="15"/>
  <c r="Q25" i="15" s="1"/>
  <c r="V26" i="15"/>
  <c r="G31" i="15"/>
  <c r="M31" i="15" s="1"/>
  <c r="I31" i="15"/>
  <c r="K31" i="15"/>
  <c r="O31" i="15"/>
  <c r="Q31" i="15"/>
  <c r="V31" i="15"/>
  <c r="I33" i="15"/>
  <c r="Q33" i="15"/>
  <c r="G34" i="15"/>
  <c r="G33" i="15" s="1"/>
  <c r="I34" i="15"/>
  <c r="K34" i="15"/>
  <c r="K33" i="15" s="1"/>
  <c r="M34" i="15"/>
  <c r="M33" i="15" s="1"/>
  <c r="O34" i="15"/>
  <c r="O33" i="15" s="1"/>
  <c r="Q34" i="15"/>
  <c r="V34" i="15"/>
  <c r="V33" i="15" s="1"/>
  <c r="G37" i="15"/>
  <c r="I37" i="15"/>
  <c r="K37" i="15"/>
  <c r="M37" i="15"/>
  <c r="O37" i="15"/>
  <c r="Q37" i="15"/>
  <c r="V37" i="15"/>
  <c r="G41" i="15"/>
  <c r="I41" i="15"/>
  <c r="I40" i="15" s="1"/>
  <c r="K41" i="15"/>
  <c r="K40" i="15" s="1"/>
  <c r="M41" i="15"/>
  <c r="O41" i="15"/>
  <c r="Q41" i="15"/>
  <c r="Q40" i="15" s="1"/>
  <c r="V41" i="15"/>
  <c r="V40" i="15" s="1"/>
  <c r="G43" i="15"/>
  <c r="I43" i="15"/>
  <c r="K43" i="15"/>
  <c r="M43" i="15"/>
  <c r="O43" i="15"/>
  <c r="Q43" i="15"/>
  <c r="V43" i="15"/>
  <c r="G45" i="15"/>
  <c r="I45" i="15"/>
  <c r="K45" i="15"/>
  <c r="M45" i="15"/>
  <c r="O45" i="15"/>
  <c r="Q45" i="15"/>
  <c r="V45" i="15"/>
  <c r="G47" i="15"/>
  <c r="M47" i="15" s="1"/>
  <c r="I47" i="15"/>
  <c r="K47" i="15"/>
  <c r="O47" i="15"/>
  <c r="O40" i="15" s="1"/>
  <c r="Q47" i="15"/>
  <c r="V47" i="15"/>
  <c r="G50" i="15"/>
  <c r="I50" i="15"/>
  <c r="K50" i="15"/>
  <c r="M50" i="15"/>
  <c r="O50" i="15"/>
  <c r="Q50" i="15"/>
  <c r="V50" i="15"/>
  <c r="G52" i="15"/>
  <c r="I52" i="15"/>
  <c r="K52" i="15"/>
  <c r="M52" i="15"/>
  <c r="O52" i="15"/>
  <c r="Q52" i="15"/>
  <c r="V52" i="15"/>
  <c r="G54" i="15"/>
  <c r="I54" i="15"/>
  <c r="K54" i="15"/>
  <c r="M54" i="15"/>
  <c r="O54" i="15"/>
  <c r="Q54" i="15"/>
  <c r="V54" i="15"/>
  <c r="G56" i="15"/>
  <c r="M56" i="15" s="1"/>
  <c r="I56" i="15"/>
  <c r="K56" i="15"/>
  <c r="O56" i="15"/>
  <c r="Q56" i="15"/>
  <c r="V56" i="15"/>
  <c r="I58" i="15"/>
  <c r="Q58" i="15"/>
  <c r="G59" i="15"/>
  <c r="I59" i="15"/>
  <c r="K59" i="15"/>
  <c r="K58" i="15" s="1"/>
  <c r="M59" i="15"/>
  <c r="O59" i="15"/>
  <c r="Q59" i="15"/>
  <c r="V59" i="15"/>
  <c r="V58" i="15" s="1"/>
  <c r="G62" i="15"/>
  <c r="I62" i="15"/>
  <c r="K62" i="15"/>
  <c r="M62" i="15"/>
  <c r="O62" i="15"/>
  <c r="Q62" i="15"/>
  <c r="V62" i="15"/>
  <c r="G65" i="15"/>
  <c r="G58" i="15" s="1"/>
  <c r="I65" i="15"/>
  <c r="K65" i="15"/>
  <c r="O65" i="15"/>
  <c r="O58" i="15" s="1"/>
  <c r="Q65" i="15"/>
  <c r="V65" i="15"/>
  <c r="AE69" i="15"/>
  <c r="AF69" i="15"/>
  <c r="G137" i="14"/>
  <c r="BA131" i="14"/>
  <c r="BA65" i="14"/>
  <c r="BA61" i="14"/>
  <c r="BA57" i="14"/>
  <c r="BA44" i="14"/>
  <c r="BA30" i="14"/>
  <c r="BA10" i="14"/>
  <c r="G8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3" i="14"/>
  <c r="I13" i="14"/>
  <c r="K13" i="14"/>
  <c r="M13" i="14"/>
  <c r="O13" i="14"/>
  <c r="Q13" i="14"/>
  <c r="V13" i="14"/>
  <c r="G18" i="14"/>
  <c r="I18" i="14"/>
  <c r="K18" i="14"/>
  <c r="M18" i="14"/>
  <c r="O18" i="14"/>
  <c r="Q18" i="14"/>
  <c r="V18" i="14"/>
  <c r="G21" i="14"/>
  <c r="AF137" i="14" s="1"/>
  <c r="I21" i="14"/>
  <c r="K21" i="14"/>
  <c r="O21" i="14"/>
  <c r="O8" i="14" s="1"/>
  <c r="Q21" i="14"/>
  <c r="V21" i="14"/>
  <c r="G24" i="14"/>
  <c r="M24" i="14" s="1"/>
  <c r="I24" i="14"/>
  <c r="K24" i="14"/>
  <c r="O24" i="14"/>
  <c r="Q24" i="14"/>
  <c r="V24" i="14"/>
  <c r="G26" i="14"/>
  <c r="I26" i="14"/>
  <c r="K26" i="14"/>
  <c r="M26" i="14"/>
  <c r="O26" i="14"/>
  <c r="Q26" i="14"/>
  <c r="V26" i="14"/>
  <c r="K28" i="14"/>
  <c r="V28" i="14"/>
  <c r="G29" i="14"/>
  <c r="G28" i="14" s="1"/>
  <c r="I29" i="14"/>
  <c r="I28" i="14" s="1"/>
  <c r="K29" i="14"/>
  <c r="O29" i="14"/>
  <c r="O28" i="14" s="1"/>
  <c r="Q29" i="14"/>
  <c r="Q28" i="14" s="1"/>
  <c r="V29" i="14"/>
  <c r="G35" i="14"/>
  <c r="I35" i="14"/>
  <c r="K35" i="14"/>
  <c r="K34" i="14" s="1"/>
  <c r="M35" i="14"/>
  <c r="O35" i="14"/>
  <c r="Q35" i="14"/>
  <c r="V35" i="14"/>
  <c r="V34" i="14" s="1"/>
  <c r="G39" i="14"/>
  <c r="G34" i="14" s="1"/>
  <c r="I39" i="14"/>
  <c r="K39" i="14"/>
  <c r="M39" i="14"/>
  <c r="O39" i="14"/>
  <c r="O34" i="14" s="1"/>
  <c r="Q39" i="14"/>
  <c r="V39" i="14"/>
  <c r="G43" i="14"/>
  <c r="M43" i="14" s="1"/>
  <c r="I43" i="14"/>
  <c r="K43" i="14"/>
  <c r="O43" i="14"/>
  <c r="Q43" i="14"/>
  <c r="V43" i="14"/>
  <c r="G47" i="14"/>
  <c r="M47" i="14" s="1"/>
  <c r="I47" i="14"/>
  <c r="I34" i="14" s="1"/>
  <c r="K47" i="14"/>
  <c r="O47" i="14"/>
  <c r="Q47" i="14"/>
  <c r="Q34" i="14" s="1"/>
  <c r="V47" i="14"/>
  <c r="G50" i="14"/>
  <c r="I50" i="14"/>
  <c r="K50" i="14"/>
  <c r="M50" i="14"/>
  <c r="O50" i="14"/>
  <c r="Q50" i="14"/>
  <c r="V50" i="14"/>
  <c r="G53" i="14"/>
  <c r="I53" i="14"/>
  <c r="K53" i="14"/>
  <c r="M53" i="14"/>
  <c r="O53" i="14"/>
  <c r="Q53" i="14"/>
  <c r="V53" i="14"/>
  <c r="G56" i="14"/>
  <c r="M56" i="14" s="1"/>
  <c r="I56" i="14"/>
  <c r="K56" i="14"/>
  <c r="O56" i="14"/>
  <c r="Q56" i="14"/>
  <c r="V56" i="14"/>
  <c r="G60" i="14"/>
  <c r="M60" i="14" s="1"/>
  <c r="I60" i="14"/>
  <c r="K60" i="14"/>
  <c r="O60" i="14"/>
  <c r="Q60" i="14"/>
  <c r="V60" i="14"/>
  <c r="G64" i="14"/>
  <c r="I64" i="14"/>
  <c r="K64" i="14"/>
  <c r="M64" i="14"/>
  <c r="O64" i="14"/>
  <c r="Q64" i="14"/>
  <c r="V64" i="14"/>
  <c r="G68" i="14"/>
  <c r="I68" i="14"/>
  <c r="K68" i="14"/>
  <c r="M68" i="14"/>
  <c r="O68" i="14"/>
  <c r="Q68" i="14"/>
  <c r="V68" i="14"/>
  <c r="G71" i="14"/>
  <c r="M71" i="14" s="1"/>
  <c r="I71" i="14"/>
  <c r="K71" i="14"/>
  <c r="O71" i="14"/>
  <c r="Q71" i="14"/>
  <c r="V71" i="14"/>
  <c r="G74" i="14"/>
  <c r="M74" i="14" s="1"/>
  <c r="I74" i="14"/>
  <c r="K74" i="14"/>
  <c r="O74" i="14"/>
  <c r="Q74" i="14"/>
  <c r="V74" i="14"/>
  <c r="G77" i="14"/>
  <c r="I77" i="14"/>
  <c r="K77" i="14"/>
  <c r="M77" i="14"/>
  <c r="O77" i="14"/>
  <c r="Q77" i="14"/>
  <c r="V77" i="14"/>
  <c r="G80" i="14"/>
  <c r="I80" i="14"/>
  <c r="K80" i="14"/>
  <c r="M80" i="14"/>
  <c r="O80" i="14"/>
  <c r="Q80" i="14"/>
  <c r="V80" i="14"/>
  <c r="G83" i="14"/>
  <c r="M83" i="14" s="1"/>
  <c r="I83" i="14"/>
  <c r="K83" i="14"/>
  <c r="O83" i="14"/>
  <c r="Q83" i="14"/>
  <c r="V83" i="14"/>
  <c r="G86" i="14"/>
  <c r="M86" i="14" s="1"/>
  <c r="I86" i="14"/>
  <c r="K86" i="14"/>
  <c r="O86" i="14"/>
  <c r="Q86" i="14"/>
  <c r="V86" i="14"/>
  <c r="G89" i="14"/>
  <c r="I89" i="14"/>
  <c r="K89" i="14"/>
  <c r="M89" i="14"/>
  <c r="O89" i="14"/>
  <c r="Q89" i="14"/>
  <c r="V89" i="14"/>
  <c r="G93" i="14"/>
  <c r="G92" i="14" s="1"/>
  <c r="I93" i="14"/>
  <c r="I92" i="14" s="1"/>
  <c r="K93" i="14"/>
  <c r="O93" i="14"/>
  <c r="O92" i="14" s="1"/>
  <c r="Q93" i="14"/>
  <c r="Q92" i="14" s="1"/>
  <c r="V93" i="14"/>
  <c r="G97" i="14"/>
  <c r="M97" i="14" s="1"/>
  <c r="I97" i="14"/>
  <c r="K97" i="14"/>
  <c r="K92" i="14" s="1"/>
  <c r="O97" i="14"/>
  <c r="Q97" i="14"/>
  <c r="V97" i="14"/>
  <c r="V92" i="14" s="1"/>
  <c r="G101" i="14"/>
  <c r="I101" i="14"/>
  <c r="K101" i="14"/>
  <c r="M101" i="14"/>
  <c r="O101" i="14"/>
  <c r="Q101" i="14"/>
  <c r="V101" i="14"/>
  <c r="G105" i="14"/>
  <c r="I105" i="14"/>
  <c r="K105" i="14"/>
  <c r="M105" i="14"/>
  <c r="O105" i="14"/>
  <c r="Q105" i="14"/>
  <c r="V105" i="14"/>
  <c r="G108" i="14"/>
  <c r="M108" i="14" s="1"/>
  <c r="I108" i="14"/>
  <c r="K108" i="14"/>
  <c r="O108" i="14"/>
  <c r="Q108" i="14"/>
  <c r="V108" i="14"/>
  <c r="G111" i="14"/>
  <c r="M111" i="14" s="1"/>
  <c r="I111" i="14"/>
  <c r="K111" i="14"/>
  <c r="O111" i="14"/>
  <c r="Q111" i="14"/>
  <c r="V111" i="14"/>
  <c r="I114" i="14"/>
  <c r="K114" i="14"/>
  <c r="Q114" i="14"/>
  <c r="V114" i="14"/>
  <c r="G115" i="14"/>
  <c r="G114" i="14" s="1"/>
  <c r="I115" i="14"/>
  <c r="K115" i="14"/>
  <c r="M115" i="14"/>
  <c r="M114" i="14" s="1"/>
  <c r="O115" i="14"/>
  <c r="O114" i="14" s="1"/>
  <c r="Q115" i="14"/>
  <c r="V115" i="14"/>
  <c r="G118" i="14"/>
  <c r="O118" i="14"/>
  <c r="G119" i="14"/>
  <c r="M119" i="14" s="1"/>
  <c r="M118" i="14" s="1"/>
  <c r="I119" i="14"/>
  <c r="I118" i="14" s="1"/>
  <c r="K119" i="14"/>
  <c r="K118" i="14" s="1"/>
  <c r="O119" i="14"/>
  <c r="Q119" i="14"/>
  <c r="Q118" i="14" s="1"/>
  <c r="V119" i="14"/>
  <c r="V118" i="14" s="1"/>
  <c r="G122" i="14"/>
  <c r="I122" i="14"/>
  <c r="K122" i="14"/>
  <c r="M122" i="14"/>
  <c r="O122" i="14"/>
  <c r="Q122" i="14"/>
  <c r="V122" i="14"/>
  <c r="G124" i="14"/>
  <c r="I124" i="14"/>
  <c r="K124" i="14"/>
  <c r="M124" i="14"/>
  <c r="O124" i="14"/>
  <c r="Q124" i="14"/>
  <c r="V124" i="14"/>
  <c r="G126" i="14"/>
  <c r="O126" i="14"/>
  <c r="G127" i="14"/>
  <c r="M127" i="14" s="1"/>
  <c r="M126" i="14" s="1"/>
  <c r="I127" i="14"/>
  <c r="I126" i="14" s="1"/>
  <c r="K127" i="14"/>
  <c r="K126" i="14" s="1"/>
  <c r="O127" i="14"/>
  <c r="Q127" i="14"/>
  <c r="Q126" i="14" s="1"/>
  <c r="V127" i="14"/>
  <c r="V126" i="14" s="1"/>
  <c r="G130" i="14"/>
  <c r="I130" i="14"/>
  <c r="K130" i="14"/>
  <c r="M130" i="14"/>
  <c r="O130" i="14"/>
  <c r="Q130" i="14"/>
  <c r="V130" i="14"/>
  <c r="G133" i="14"/>
  <c r="I133" i="14"/>
  <c r="K133" i="14"/>
  <c r="M133" i="14"/>
  <c r="O133" i="14"/>
  <c r="Q133" i="14"/>
  <c r="V133" i="14"/>
  <c r="AE137" i="14"/>
  <c r="G204" i="13"/>
  <c r="BA198" i="13"/>
  <c r="BA29" i="13"/>
  <c r="BA15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4" i="13"/>
  <c r="I14" i="13"/>
  <c r="K14" i="13"/>
  <c r="M14" i="13"/>
  <c r="O14" i="13"/>
  <c r="Q14" i="13"/>
  <c r="V14" i="13"/>
  <c r="G17" i="13"/>
  <c r="I17" i="13"/>
  <c r="K17" i="13"/>
  <c r="M17" i="13"/>
  <c r="O17" i="13"/>
  <c r="Q17" i="13"/>
  <c r="V17" i="13"/>
  <c r="G21" i="13"/>
  <c r="G8" i="13" s="1"/>
  <c r="I21" i="13"/>
  <c r="K21" i="13"/>
  <c r="O21" i="13"/>
  <c r="O8" i="13" s="1"/>
  <c r="Q21" i="13"/>
  <c r="V21" i="13"/>
  <c r="G23" i="13"/>
  <c r="I23" i="13"/>
  <c r="K23" i="13"/>
  <c r="M23" i="13"/>
  <c r="O23" i="13"/>
  <c r="Q23" i="13"/>
  <c r="V23" i="13"/>
  <c r="G28" i="13"/>
  <c r="I28" i="13"/>
  <c r="K28" i="13"/>
  <c r="M28" i="13"/>
  <c r="O28" i="13"/>
  <c r="Q28" i="13"/>
  <c r="V28" i="13"/>
  <c r="G32" i="13"/>
  <c r="I32" i="13"/>
  <c r="K32" i="13"/>
  <c r="M32" i="13"/>
  <c r="O32" i="13"/>
  <c r="Q32" i="13"/>
  <c r="V32" i="13"/>
  <c r="G35" i="13"/>
  <c r="O35" i="13"/>
  <c r="G36" i="13"/>
  <c r="M36" i="13" s="1"/>
  <c r="M35" i="13" s="1"/>
  <c r="I36" i="13"/>
  <c r="I35" i="13" s="1"/>
  <c r="K36" i="13"/>
  <c r="K35" i="13" s="1"/>
  <c r="O36" i="13"/>
  <c r="Q36" i="13"/>
  <c r="Q35" i="13" s="1"/>
  <c r="V36" i="13"/>
  <c r="V35" i="13" s="1"/>
  <c r="G41" i="13"/>
  <c r="I41" i="13"/>
  <c r="I40" i="13" s="1"/>
  <c r="K41" i="13"/>
  <c r="M41" i="13"/>
  <c r="O41" i="13"/>
  <c r="Q41" i="13"/>
  <c r="Q40" i="13" s="1"/>
  <c r="V41" i="13"/>
  <c r="G43" i="13"/>
  <c r="G40" i="13" s="1"/>
  <c r="I43" i="13"/>
  <c r="K43" i="13"/>
  <c r="O43" i="13"/>
  <c r="O40" i="13" s="1"/>
  <c r="Q43" i="13"/>
  <c r="V43" i="13"/>
  <c r="G45" i="13"/>
  <c r="I45" i="13"/>
  <c r="K45" i="13"/>
  <c r="M45" i="13"/>
  <c r="O45" i="13"/>
  <c r="Q45" i="13"/>
  <c r="V45" i="13"/>
  <c r="G47" i="13"/>
  <c r="M47" i="13" s="1"/>
  <c r="I47" i="13"/>
  <c r="K47" i="13"/>
  <c r="K40" i="13" s="1"/>
  <c r="O47" i="13"/>
  <c r="Q47" i="13"/>
  <c r="V47" i="13"/>
  <c r="V40" i="13" s="1"/>
  <c r="G50" i="13"/>
  <c r="G49" i="13" s="1"/>
  <c r="I50" i="13"/>
  <c r="K50" i="13"/>
  <c r="K49" i="13" s="1"/>
  <c r="O50" i="13"/>
  <c r="O49" i="13" s="1"/>
  <c r="Q50" i="13"/>
  <c r="V50" i="13"/>
  <c r="V49" i="13" s="1"/>
  <c r="G53" i="13"/>
  <c r="I53" i="13"/>
  <c r="I49" i="13" s="1"/>
  <c r="K53" i="13"/>
  <c r="M53" i="13"/>
  <c r="O53" i="13"/>
  <c r="Q53" i="13"/>
  <c r="Q49" i="13" s="1"/>
  <c r="V53" i="13"/>
  <c r="G56" i="13"/>
  <c r="M56" i="13" s="1"/>
  <c r="I56" i="13"/>
  <c r="K56" i="13"/>
  <c r="O56" i="13"/>
  <c r="Q56" i="13"/>
  <c r="V56" i="13"/>
  <c r="G59" i="13"/>
  <c r="I59" i="13"/>
  <c r="K59" i="13"/>
  <c r="M59" i="13"/>
  <c r="O59" i="13"/>
  <c r="Q59" i="13"/>
  <c r="V59" i="13"/>
  <c r="G63" i="13"/>
  <c r="M63" i="13" s="1"/>
  <c r="I63" i="13"/>
  <c r="K63" i="13"/>
  <c r="O63" i="13"/>
  <c r="Q63" i="13"/>
  <c r="V63" i="13"/>
  <c r="G66" i="13"/>
  <c r="I66" i="13"/>
  <c r="K66" i="13"/>
  <c r="M66" i="13"/>
  <c r="O66" i="13"/>
  <c r="Q66" i="13"/>
  <c r="V66" i="13"/>
  <c r="G69" i="13"/>
  <c r="M69" i="13" s="1"/>
  <c r="I69" i="13"/>
  <c r="K69" i="13"/>
  <c r="O69" i="13"/>
  <c r="Q69" i="13"/>
  <c r="V69" i="13"/>
  <c r="G72" i="13"/>
  <c r="I72" i="13"/>
  <c r="K72" i="13"/>
  <c r="M72" i="13"/>
  <c r="O72" i="13"/>
  <c r="Q72" i="13"/>
  <c r="V72" i="13"/>
  <c r="G75" i="13"/>
  <c r="M75" i="13" s="1"/>
  <c r="I75" i="13"/>
  <c r="K75" i="13"/>
  <c r="O75" i="13"/>
  <c r="Q75" i="13"/>
  <c r="V75" i="13"/>
  <c r="G77" i="13"/>
  <c r="I77" i="13"/>
  <c r="K77" i="13"/>
  <c r="M77" i="13"/>
  <c r="O77" i="13"/>
  <c r="Q77" i="13"/>
  <c r="V77" i="13"/>
  <c r="G79" i="13"/>
  <c r="M79" i="13" s="1"/>
  <c r="I79" i="13"/>
  <c r="K79" i="13"/>
  <c r="O79" i="13"/>
  <c r="Q79" i="13"/>
  <c r="V79" i="13"/>
  <c r="G81" i="13"/>
  <c r="I81" i="13"/>
  <c r="K81" i="13"/>
  <c r="M81" i="13"/>
  <c r="O81" i="13"/>
  <c r="Q81" i="13"/>
  <c r="V81" i="13"/>
  <c r="G83" i="13"/>
  <c r="M83" i="13" s="1"/>
  <c r="I83" i="13"/>
  <c r="K83" i="13"/>
  <c r="O83" i="13"/>
  <c r="Q83" i="13"/>
  <c r="V83" i="13"/>
  <c r="G85" i="13"/>
  <c r="I85" i="13"/>
  <c r="K85" i="13"/>
  <c r="M85" i="13"/>
  <c r="O85" i="13"/>
  <c r="Q85" i="13"/>
  <c r="V85" i="13"/>
  <c r="G87" i="13"/>
  <c r="M87" i="13" s="1"/>
  <c r="I87" i="13"/>
  <c r="K87" i="13"/>
  <c r="O87" i="13"/>
  <c r="Q87" i="13"/>
  <c r="V87" i="13"/>
  <c r="G89" i="13"/>
  <c r="I89" i="13"/>
  <c r="K89" i="13"/>
  <c r="M89" i="13"/>
  <c r="O89" i="13"/>
  <c r="Q89" i="13"/>
  <c r="V89" i="13"/>
  <c r="G93" i="13"/>
  <c r="I93" i="13"/>
  <c r="I92" i="13" s="1"/>
  <c r="K93" i="13"/>
  <c r="M93" i="13"/>
  <c r="O93" i="13"/>
  <c r="Q93" i="13"/>
  <c r="Q92" i="13" s="1"/>
  <c r="V93" i="13"/>
  <c r="G95" i="13"/>
  <c r="M95" i="13" s="1"/>
  <c r="I95" i="13"/>
  <c r="K95" i="13"/>
  <c r="K92" i="13" s="1"/>
  <c r="O95" i="13"/>
  <c r="Q95" i="13"/>
  <c r="V95" i="13"/>
  <c r="V92" i="13" s="1"/>
  <c r="G97" i="13"/>
  <c r="I97" i="13"/>
  <c r="K97" i="13"/>
  <c r="M97" i="13"/>
  <c r="O97" i="13"/>
  <c r="Q97" i="13"/>
  <c r="V97" i="13"/>
  <c r="G100" i="13"/>
  <c r="G92" i="13" s="1"/>
  <c r="I100" i="13"/>
  <c r="K100" i="13"/>
  <c r="O100" i="13"/>
  <c r="O92" i="13" s="1"/>
  <c r="Q100" i="13"/>
  <c r="V100" i="13"/>
  <c r="G105" i="13"/>
  <c r="I105" i="13"/>
  <c r="K105" i="13"/>
  <c r="M105" i="13"/>
  <c r="O105" i="13"/>
  <c r="Q105" i="13"/>
  <c r="V105" i="13"/>
  <c r="G108" i="13"/>
  <c r="M108" i="13" s="1"/>
  <c r="I108" i="13"/>
  <c r="K108" i="13"/>
  <c r="O108" i="13"/>
  <c r="Q108" i="13"/>
  <c r="V108" i="13"/>
  <c r="G110" i="13"/>
  <c r="I110" i="13"/>
  <c r="K110" i="13"/>
  <c r="M110" i="13"/>
  <c r="O110" i="13"/>
  <c r="Q110" i="13"/>
  <c r="V110" i="13"/>
  <c r="G112" i="13"/>
  <c r="M112" i="13" s="1"/>
  <c r="I112" i="13"/>
  <c r="K112" i="13"/>
  <c r="O112" i="13"/>
  <c r="Q112" i="13"/>
  <c r="V112" i="13"/>
  <c r="G114" i="13"/>
  <c r="I114" i="13"/>
  <c r="K114" i="13"/>
  <c r="M114" i="13"/>
  <c r="O114" i="13"/>
  <c r="Q114" i="13"/>
  <c r="V114" i="13"/>
  <c r="G116" i="13"/>
  <c r="I116" i="13"/>
  <c r="K116" i="13"/>
  <c r="M116" i="13"/>
  <c r="O116" i="13"/>
  <c r="Q116" i="13"/>
  <c r="V116" i="13"/>
  <c r="G118" i="13"/>
  <c r="I118" i="13"/>
  <c r="K118" i="13"/>
  <c r="M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6" i="13"/>
  <c r="I126" i="13"/>
  <c r="K126" i="13"/>
  <c r="M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I130" i="13"/>
  <c r="K130" i="13"/>
  <c r="M130" i="13"/>
  <c r="O130" i="13"/>
  <c r="Q130" i="13"/>
  <c r="V130" i="13"/>
  <c r="G132" i="13"/>
  <c r="I132" i="13"/>
  <c r="K132" i="13"/>
  <c r="M132" i="13"/>
  <c r="O132" i="13"/>
  <c r="Q132" i="13"/>
  <c r="V132" i="13"/>
  <c r="G134" i="13"/>
  <c r="I134" i="13"/>
  <c r="K134" i="13"/>
  <c r="M134" i="13"/>
  <c r="O134" i="13"/>
  <c r="Q134" i="13"/>
  <c r="V134" i="13"/>
  <c r="G136" i="13"/>
  <c r="M136" i="13" s="1"/>
  <c r="I136" i="13"/>
  <c r="K136" i="13"/>
  <c r="O136" i="13"/>
  <c r="Q136" i="13"/>
  <c r="V136" i="13"/>
  <c r="G140" i="13"/>
  <c r="I140" i="13"/>
  <c r="K140" i="13"/>
  <c r="K139" i="13" s="1"/>
  <c r="M140" i="13"/>
  <c r="M139" i="13" s="1"/>
  <c r="O140" i="13"/>
  <c r="Q140" i="13"/>
  <c r="V140" i="13"/>
  <c r="V139" i="13" s="1"/>
  <c r="G142" i="13"/>
  <c r="G139" i="13" s="1"/>
  <c r="I142" i="13"/>
  <c r="K142" i="13"/>
  <c r="M142" i="13"/>
  <c r="O142" i="13"/>
  <c r="O139" i="13" s="1"/>
  <c r="Q142" i="13"/>
  <c r="V142" i="13"/>
  <c r="G144" i="13"/>
  <c r="M144" i="13" s="1"/>
  <c r="I144" i="13"/>
  <c r="K144" i="13"/>
  <c r="O144" i="13"/>
  <c r="Q144" i="13"/>
  <c r="V144" i="13"/>
  <c r="G146" i="13"/>
  <c r="M146" i="13" s="1"/>
  <c r="I146" i="13"/>
  <c r="I139" i="13" s="1"/>
  <c r="K146" i="13"/>
  <c r="O146" i="13"/>
  <c r="Q146" i="13"/>
  <c r="Q139" i="13" s="1"/>
  <c r="V146" i="13"/>
  <c r="G148" i="13"/>
  <c r="I148" i="13"/>
  <c r="K148" i="13"/>
  <c r="M148" i="13"/>
  <c r="O148" i="13"/>
  <c r="Q148" i="13"/>
  <c r="V148" i="13"/>
  <c r="G150" i="13"/>
  <c r="I150" i="13"/>
  <c r="K150" i="13"/>
  <c r="M150" i="13"/>
  <c r="O150" i="13"/>
  <c r="Q150" i="13"/>
  <c r="V150" i="13"/>
  <c r="G152" i="13"/>
  <c r="M152" i="13" s="1"/>
  <c r="I152" i="13"/>
  <c r="K152" i="13"/>
  <c r="O152" i="13"/>
  <c r="Q152" i="13"/>
  <c r="V152" i="13"/>
  <c r="G154" i="13"/>
  <c r="M154" i="13" s="1"/>
  <c r="I154" i="13"/>
  <c r="K154" i="13"/>
  <c r="O154" i="13"/>
  <c r="Q154" i="13"/>
  <c r="V154" i="13"/>
  <c r="G156" i="13"/>
  <c r="I156" i="13"/>
  <c r="K156" i="13"/>
  <c r="M156" i="13"/>
  <c r="O156" i="13"/>
  <c r="Q156" i="13"/>
  <c r="V156" i="13"/>
  <c r="G158" i="13"/>
  <c r="I158" i="13"/>
  <c r="K158" i="13"/>
  <c r="M158" i="13"/>
  <c r="O158" i="13"/>
  <c r="Q158" i="13"/>
  <c r="V158" i="13"/>
  <c r="G160" i="13"/>
  <c r="M160" i="13" s="1"/>
  <c r="I160" i="13"/>
  <c r="K160" i="13"/>
  <c r="O160" i="13"/>
  <c r="Q160" i="13"/>
  <c r="V160" i="13"/>
  <c r="G162" i="13"/>
  <c r="M162" i="13" s="1"/>
  <c r="I162" i="13"/>
  <c r="K162" i="13"/>
  <c r="O162" i="13"/>
  <c r="Q162" i="13"/>
  <c r="V162" i="13"/>
  <c r="G164" i="13"/>
  <c r="I164" i="13"/>
  <c r="K164" i="13"/>
  <c r="M164" i="13"/>
  <c r="O164" i="13"/>
  <c r="Q164" i="13"/>
  <c r="V164" i="13"/>
  <c r="G166" i="13"/>
  <c r="I166" i="13"/>
  <c r="K166" i="13"/>
  <c r="M166" i="13"/>
  <c r="O166" i="13"/>
  <c r="Q166" i="13"/>
  <c r="V166" i="13"/>
  <c r="G168" i="13"/>
  <c r="M168" i="13" s="1"/>
  <c r="I168" i="13"/>
  <c r="K168" i="13"/>
  <c r="O168" i="13"/>
  <c r="Q168" i="13"/>
  <c r="V168" i="13"/>
  <c r="G170" i="13"/>
  <c r="M170" i="13" s="1"/>
  <c r="I170" i="13"/>
  <c r="K170" i="13"/>
  <c r="O170" i="13"/>
  <c r="Q170" i="13"/>
  <c r="V170" i="13"/>
  <c r="G172" i="13"/>
  <c r="I172" i="13"/>
  <c r="K172" i="13"/>
  <c r="M172" i="13"/>
  <c r="O172" i="13"/>
  <c r="Q172" i="13"/>
  <c r="V172" i="13"/>
  <c r="G174" i="13"/>
  <c r="I174" i="13"/>
  <c r="K174" i="13"/>
  <c r="M174" i="13"/>
  <c r="O174" i="13"/>
  <c r="Q174" i="13"/>
  <c r="V174" i="13"/>
  <c r="G176" i="13"/>
  <c r="M176" i="13" s="1"/>
  <c r="I176" i="13"/>
  <c r="K176" i="13"/>
  <c r="O176" i="13"/>
  <c r="Q176" i="13"/>
  <c r="V176" i="13"/>
  <c r="G178" i="13"/>
  <c r="I178" i="13"/>
  <c r="K178" i="13"/>
  <c r="M178" i="13"/>
  <c r="O178" i="13"/>
  <c r="Q178" i="13"/>
  <c r="V178" i="13"/>
  <c r="G180" i="13"/>
  <c r="I180" i="13"/>
  <c r="K180" i="13"/>
  <c r="M180" i="13"/>
  <c r="O180" i="13"/>
  <c r="Q180" i="13"/>
  <c r="V180" i="13"/>
  <c r="G182" i="13"/>
  <c r="I182" i="13"/>
  <c r="K182" i="13"/>
  <c r="M182" i="13"/>
  <c r="O182" i="13"/>
  <c r="Q182" i="13"/>
  <c r="V182" i="13"/>
  <c r="G184" i="13"/>
  <c r="M184" i="13" s="1"/>
  <c r="I184" i="13"/>
  <c r="K184" i="13"/>
  <c r="O184" i="13"/>
  <c r="Q184" i="13"/>
  <c r="V184" i="13"/>
  <c r="I187" i="13"/>
  <c r="Q187" i="13"/>
  <c r="G188" i="13"/>
  <c r="I188" i="13"/>
  <c r="K188" i="13"/>
  <c r="K187" i="13" s="1"/>
  <c r="M188" i="13"/>
  <c r="M187" i="13" s="1"/>
  <c r="O188" i="13"/>
  <c r="Q188" i="13"/>
  <c r="V188" i="13"/>
  <c r="V187" i="13" s="1"/>
  <c r="G190" i="13"/>
  <c r="G187" i="13" s="1"/>
  <c r="I190" i="13"/>
  <c r="K190" i="13"/>
  <c r="M190" i="13"/>
  <c r="O190" i="13"/>
  <c r="O187" i="13" s="1"/>
  <c r="Q190" i="13"/>
  <c r="V190" i="13"/>
  <c r="G193" i="13"/>
  <c r="O193" i="13"/>
  <c r="G194" i="13"/>
  <c r="M194" i="13" s="1"/>
  <c r="M193" i="13" s="1"/>
  <c r="I194" i="13"/>
  <c r="I193" i="13" s="1"/>
  <c r="K194" i="13"/>
  <c r="K193" i="13" s="1"/>
  <c r="O194" i="13"/>
  <c r="Q194" i="13"/>
  <c r="Q193" i="13" s="1"/>
  <c r="V194" i="13"/>
  <c r="V193" i="13" s="1"/>
  <c r="G197" i="13"/>
  <c r="I197" i="13"/>
  <c r="K197" i="13"/>
  <c r="M197" i="13"/>
  <c r="O197" i="13"/>
  <c r="Q197" i="13"/>
  <c r="V197" i="13"/>
  <c r="G200" i="13"/>
  <c r="I200" i="13"/>
  <c r="K200" i="13"/>
  <c r="M200" i="13"/>
  <c r="O200" i="13"/>
  <c r="Q200" i="13"/>
  <c r="V200" i="13"/>
  <c r="AE204" i="13"/>
  <c r="AF204" i="13"/>
  <c r="G1217" i="12"/>
  <c r="BA1211" i="12"/>
  <c r="BA886" i="12"/>
  <c r="BA866" i="12"/>
  <c r="BA661" i="12"/>
  <c r="BA651" i="12"/>
  <c r="BA634" i="12"/>
  <c r="BA537" i="12"/>
  <c r="BA510" i="12"/>
  <c r="BA506" i="12"/>
  <c r="BA502" i="12"/>
  <c r="BA498" i="12"/>
  <c r="BA489" i="12"/>
  <c r="BA439" i="12"/>
  <c r="BA432" i="12"/>
  <c r="BA426" i="12"/>
  <c r="BA301" i="12"/>
  <c r="BA298" i="12"/>
  <c r="BA293" i="12"/>
  <c r="BA289" i="12"/>
  <c r="BA285" i="12"/>
  <c r="BA260" i="12"/>
  <c r="BA254" i="12"/>
  <c r="BA241" i="12"/>
  <c r="BA236" i="12"/>
  <c r="BA231" i="12"/>
  <c r="BA117" i="12"/>
  <c r="BA113" i="12"/>
  <c r="BA93" i="12"/>
  <c r="BA85" i="12"/>
  <c r="BA58" i="12"/>
  <c r="BA54" i="12"/>
  <c r="BA30" i="12"/>
  <c r="BA25" i="12"/>
  <c r="BA22" i="12"/>
  <c r="BA17" i="12"/>
  <c r="G8" i="12"/>
  <c r="G9" i="12"/>
  <c r="M9" i="12" s="1"/>
  <c r="I9" i="12"/>
  <c r="K9" i="12"/>
  <c r="O9" i="12"/>
  <c r="Q9" i="12"/>
  <c r="V9" i="12"/>
  <c r="G13" i="12"/>
  <c r="I13" i="12"/>
  <c r="K13" i="12"/>
  <c r="M13" i="12"/>
  <c r="O13" i="12"/>
  <c r="Q13" i="12"/>
  <c r="V13" i="12"/>
  <c r="G16" i="12"/>
  <c r="I16" i="12"/>
  <c r="K16" i="12"/>
  <c r="M16" i="12"/>
  <c r="O16" i="12"/>
  <c r="Q16" i="12"/>
  <c r="V16" i="12"/>
  <c r="G21" i="12"/>
  <c r="M21" i="12" s="1"/>
  <c r="I21" i="12"/>
  <c r="K21" i="12"/>
  <c r="O21" i="12"/>
  <c r="O8" i="12" s="1"/>
  <c r="Q21" i="12"/>
  <c r="V21" i="12"/>
  <c r="G24" i="12"/>
  <c r="M24" i="12" s="1"/>
  <c r="I24" i="12"/>
  <c r="K24" i="12"/>
  <c r="O24" i="12"/>
  <c r="Q24" i="12"/>
  <c r="V24" i="12"/>
  <c r="G29" i="12"/>
  <c r="I29" i="12"/>
  <c r="K29" i="12"/>
  <c r="M29" i="12"/>
  <c r="O29" i="12"/>
  <c r="Q29" i="12"/>
  <c r="V29" i="12"/>
  <c r="G32" i="12"/>
  <c r="I32" i="12"/>
  <c r="K32" i="12"/>
  <c r="M32" i="12"/>
  <c r="O32" i="12"/>
  <c r="Q32" i="12"/>
  <c r="V32" i="12"/>
  <c r="G36" i="12"/>
  <c r="M36" i="12" s="1"/>
  <c r="I36" i="12"/>
  <c r="K36" i="12"/>
  <c r="O36" i="12"/>
  <c r="Q36" i="12"/>
  <c r="V36" i="12"/>
  <c r="G40" i="12"/>
  <c r="M40" i="12" s="1"/>
  <c r="I40" i="12"/>
  <c r="K40" i="12"/>
  <c r="O40" i="12"/>
  <c r="Q40" i="12"/>
  <c r="V40" i="12"/>
  <c r="G42" i="12"/>
  <c r="I42" i="12"/>
  <c r="K42" i="12"/>
  <c r="M42" i="12"/>
  <c r="O42" i="12"/>
  <c r="Q42" i="12"/>
  <c r="V42" i="12"/>
  <c r="G44" i="12"/>
  <c r="I44" i="12"/>
  <c r="K44" i="12"/>
  <c r="M44" i="12"/>
  <c r="O44" i="12"/>
  <c r="Q44" i="12"/>
  <c r="V44" i="12"/>
  <c r="G46" i="12"/>
  <c r="M46" i="12" s="1"/>
  <c r="I46" i="12"/>
  <c r="K46" i="12"/>
  <c r="O46" i="12"/>
  <c r="Q46" i="12"/>
  <c r="V46" i="12"/>
  <c r="I48" i="12"/>
  <c r="G49" i="12"/>
  <c r="I49" i="12"/>
  <c r="K49" i="12"/>
  <c r="M49" i="12"/>
  <c r="O49" i="12"/>
  <c r="Q49" i="12"/>
  <c r="V49" i="12"/>
  <c r="G53" i="12"/>
  <c r="I53" i="12"/>
  <c r="K53" i="12"/>
  <c r="M53" i="12"/>
  <c r="O53" i="12"/>
  <c r="Q53" i="12"/>
  <c r="V53" i="12"/>
  <c r="G57" i="12"/>
  <c r="I57" i="12"/>
  <c r="K57" i="12"/>
  <c r="O57" i="12"/>
  <c r="Q57" i="12"/>
  <c r="V57" i="12"/>
  <c r="G61" i="12"/>
  <c r="M61" i="12" s="1"/>
  <c r="I61" i="12"/>
  <c r="K61" i="12"/>
  <c r="O61" i="12"/>
  <c r="Q61" i="12"/>
  <c r="Q48" i="12" s="1"/>
  <c r="V61" i="12"/>
  <c r="G67" i="12"/>
  <c r="I67" i="12"/>
  <c r="K67" i="12"/>
  <c r="M67" i="12"/>
  <c r="O67" i="12"/>
  <c r="Q67" i="12"/>
  <c r="V67" i="12"/>
  <c r="G71" i="12"/>
  <c r="I71" i="12"/>
  <c r="K71" i="12"/>
  <c r="M71" i="12"/>
  <c r="O71" i="12"/>
  <c r="Q71" i="12"/>
  <c r="V71" i="12"/>
  <c r="G76" i="12"/>
  <c r="M76" i="12" s="1"/>
  <c r="I76" i="12"/>
  <c r="K76" i="12"/>
  <c r="O76" i="12"/>
  <c r="Q76" i="12"/>
  <c r="V76" i="12"/>
  <c r="G84" i="12"/>
  <c r="M84" i="12" s="1"/>
  <c r="I84" i="12"/>
  <c r="K84" i="12"/>
  <c r="O84" i="12"/>
  <c r="Q84" i="12"/>
  <c r="V84" i="12"/>
  <c r="G92" i="12"/>
  <c r="I92" i="12"/>
  <c r="K92" i="12"/>
  <c r="M92" i="12"/>
  <c r="O92" i="12"/>
  <c r="Q92" i="12"/>
  <c r="V92" i="12"/>
  <c r="G96" i="12"/>
  <c r="I96" i="12"/>
  <c r="K96" i="12"/>
  <c r="M96" i="12"/>
  <c r="O96" i="12"/>
  <c r="Q96" i="12"/>
  <c r="V96" i="12"/>
  <c r="G108" i="12"/>
  <c r="M108" i="12" s="1"/>
  <c r="I108" i="12"/>
  <c r="K108" i="12"/>
  <c r="O108" i="12"/>
  <c r="Q108" i="12"/>
  <c r="V108" i="12"/>
  <c r="G112" i="12"/>
  <c r="M112" i="12" s="1"/>
  <c r="I112" i="12"/>
  <c r="K112" i="12"/>
  <c r="O112" i="12"/>
  <c r="Q112" i="12"/>
  <c r="V112" i="12"/>
  <c r="G116" i="12"/>
  <c r="I116" i="12"/>
  <c r="K116" i="12"/>
  <c r="M116" i="12"/>
  <c r="O116" i="12"/>
  <c r="Q116" i="12"/>
  <c r="V116" i="12"/>
  <c r="G120" i="12"/>
  <c r="I120" i="12"/>
  <c r="K120" i="12"/>
  <c r="M120" i="12"/>
  <c r="O120" i="12"/>
  <c r="Q120" i="12"/>
  <c r="V120" i="12"/>
  <c r="G128" i="12"/>
  <c r="M128" i="12" s="1"/>
  <c r="I128" i="12"/>
  <c r="K128" i="12"/>
  <c r="O128" i="12"/>
  <c r="Q128" i="12"/>
  <c r="V128" i="12"/>
  <c r="G132" i="12"/>
  <c r="I132" i="12"/>
  <c r="K132" i="12"/>
  <c r="M132" i="12"/>
  <c r="O132" i="12"/>
  <c r="Q132" i="12"/>
  <c r="V132" i="12"/>
  <c r="G135" i="12"/>
  <c r="I135" i="12"/>
  <c r="K135" i="12"/>
  <c r="M135" i="12"/>
  <c r="O135" i="12"/>
  <c r="Q135" i="12"/>
  <c r="V135" i="12"/>
  <c r="G138" i="12"/>
  <c r="M138" i="12" s="1"/>
  <c r="I138" i="12"/>
  <c r="K138" i="12"/>
  <c r="O138" i="12"/>
  <c r="O127" i="12" s="1"/>
  <c r="Q138" i="12"/>
  <c r="V138" i="12"/>
  <c r="G141" i="12"/>
  <c r="M141" i="12" s="1"/>
  <c r="I141" i="12"/>
  <c r="K141" i="12"/>
  <c r="O141" i="12"/>
  <c r="Q141" i="12"/>
  <c r="V141" i="12"/>
  <c r="G144" i="12"/>
  <c r="I144" i="12"/>
  <c r="K144" i="12"/>
  <c r="M144" i="12"/>
  <c r="O144" i="12"/>
  <c r="Q144" i="12"/>
  <c r="V144" i="12"/>
  <c r="G148" i="12"/>
  <c r="I148" i="12"/>
  <c r="K148" i="12"/>
  <c r="M148" i="12"/>
  <c r="O148" i="12"/>
  <c r="Q148" i="12"/>
  <c r="V148" i="12"/>
  <c r="G150" i="12"/>
  <c r="M150" i="12" s="1"/>
  <c r="I150" i="12"/>
  <c r="K150" i="12"/>
  <c r="O150" i="12"/>
  <c r="Q150" i="12"/>
  <c r="V150" i="12"/>
  <c r="G153" i="12"/>
  <c r="M153" i="12" s="1"/>
  <c r="I153" i="12"/>
  <c r="K153" i="12"/>
  <c r="O153" i="12"/>
  <c r="Q153" i="12"/>
  <c r="V153" i="12"/>
  <c r="G156" i="12"/>
  <c r="I156" i="12"/>
  <c r="K156" i="12"/>
  <c r="M156" i="12"/>
  <c r="O156" i="12"/>
  <c r="Q156" i="12"/>
  <c r="V156" i="12"/>
  <c r="G159" i="12"/>
  <c r="I159" i="12"/>
  <c r="K159" i="12"/>
  <c r="M159" i="12"/>
  <c r="O159" i="12"/>
  <c r="Q159" i="12"/>
  <c r="V159" i="12"/>
  <c r="G162" i="12"/>
  <c r="M162" i="12" s="1"/>
  <c r="I162" i="12"/>
  <c r="K162" i="12"/>
  <c r="O162" i="12"/>
  <c r="Q162" i="12"/>
  <c r="V162" i="12"/>
  <c r="G165" i="12"/>
  <c r="M165" i="12" s="1"/>
  <c r="I165" i="12"/>
  <c r="K165" i="12"/>
  <c r="O165" i="12"/>
  <c r="Q165" i="12"/>
  <c r="V165" i="12"/>
  <c r="G167" i="12"/>
  <c r="I167" i="12"/>
  <c r="K167" i="12"/>
  <c r="M167" i="12"/>
  <c r="O167" i="12"/>
  <c r="Q167" i="12"/>
  <c r="V167" i="12"/>
  <c r="G169" i="12"/>
  <c r="I169" i="12"/>
  <c r="K169" i="12"/>
  <c r="M169" i="12"/>
  <c r="O169" i="12"/>
  <c r="Q169" i="12"/>
  <c r="V169" i="12"/>
  <c r="G172" i="12"/>
  <c r="M172" i="12" s="1"/>
  <c r="I172" i="12"/>
  <c r="K172" i="12"/>
  <c r="O172" i="12"/>
  <c r="Q172" i="12"/>
  <c r="V172" i="12"/>
  <c r="G174" i="12"/>
  <c r="M174" i="12" s="1"/>
  <c r="I174" i="12"/>
  <c r="K174" i="12"/>
  <c r="O174" i="12"/>
  <c r="Q174" i="12"/>
  <c r="V174" i="12"/>
  <c r="G177" i="12"/>
  <c r="I177" i="12"/>
  <c r="K177" i="12"/>
  <c r="M177" i="12"/>
  <c r="O177" i="12"/>
  <c r="Q177" i="12"/>
  <c r="V177" i="12"/>
  <c r="G179" i="12"/>
  <c r="I179" i="12"/>
  <c r="K179" i="12"/>
  <c r="M179" i="12"/>
  <c r="O179" i="12"/>
  <c r="Q179" i="12"/>
  <c r="V179" i="12"/>
  <c r="G181" i="12"/>
  <c r="G182" i="12"/>
  <c r="M182" i="12" s="1"/>
  <c r="I182" i="12"/>
  <c r="K182" i="12"/>
  <c r="O182" i="12"/>
  <c r="Q182" i="12"/>
  <c r="V182" i="12"/>
  <c r="G187" i="12"/>
  <c r="I187" i="12"/>
  <c r="K187" i="12"/>
  <c r="M187" i="12"/>
  <c r="O187" i="12"/>
  <c r="Q187" i="12"/>
  <c r="V187" i="12"/>
  <c r="G193" i="12"/>
  <c r="I193" i="12"/>
  <c r="K193" i="12"/>
  <c r="M193" i="12"/>
  <c r="O193" i="12"/>
  <c r="Q193" i="12"/>
  <c r="V193" i="12"/>
  <c r="G197" i="12"/>
  <c r="M197" i="12" s="1"/>
  <c r="I197" i="12"/>
  <c r="K197" i="12"/>
  <c r="O197" i="12"/>
  <c r="O181" i="12" s="1"/>
  <c r="Q197" i="12"/>
  <c r="V197" i="12"/>
  <c r="G201" i="12"/>
  <c r="M201" i="12" s="1"/>
  <c r="I201" i="12"/>
  <c r="K201" i="12"/>
  <c r="O201" i="12"/>
  <c r="Q201" i="12"/>
  <c r="V201" i="12"/>
  <c r="G205" i="12"/>
  <c r="I205" i="12"/>
  <c r="K205" i="12"/>
  <c r="M205" i="12"/>
  <c r="O205" i="12"/>
  <c r="Q205" i="12"/>
  <c r="V205" i="12"/>
  <c r="G208" i="12"/>
  <c r="I208" i="12"/>
  <c r="K208" i="12"/>
  <c r="M208" i="12"/>
  <c r="O208" i="12"/>
  <c r="Q208" i="12"/>
  <c r="V208" i="12"/>
  <c r="G212" i="12"/>
  <c r="M212" i="12" s="1"/>
  <c r="I212" i="12"/>
  <c r="K212" i="12"/>
  <c r="O212" i="12"/>
  <c r="Q212" i="12"/>
  <c r="V212" i="12"/>
  <c r="G215" i="12"/>
  <c r="M215" i="12" s="1"/>
  <c r="I215" i="12"/>
  <c r="K215" i="12"/>
  <c r="O215" i="12"/>
  <c r="Q215" i="12"/>
  <c r="V215" i="12"/>
  <c r="G218" i="12"/>
  <c r="I218" i="12"/>
  <c r="K218" i="12"/>
  <c r="M218" i="12"/>
  <c r="O218" i="12"/>
  <c r="Q218" i="12"/>
  <c r="V218" i="12"/>
  <c r="G223" i="12"/>
  <c r="I223" i="12"/>
  <c r="K223" i="12"/>
  <c r="M223" i="12"/>
  <c r="O223" i="12"/>
  <c r="Q223" i="12"/>
  <c r="V223" i="12"/>
  <c r="G227" i="12"/>
  <c r="M227" i="12" s="1"/>
  <c r="I227" i="12"/>
  <c r="K227" i="12"/>
  <c r="O227" i="12"/>
  <c r="Q227" i="12"/>
  <c r="V227" i="12"/>
  <c r="G230" i="12"/>
  <c r="M230" i="12" s="1"/>
  <c r="I230" i="12"/>
  <c r="K230" i="12"/>
  <c r="O230" i="12"/>
  <c r="Q230" i="12"/>
  <c r="V230" i="12"/>
  <c r="G235" i="12"/>
  <c r="I235" i="12"/>
  <c r="K235" i="12"/>
  <c r="M235" i="12"/>
  <c r="O235" i="12"/>
  <c r="Q235" i="12"/>
  <c r="V235" i="12"/>
  <c r="G240" i="12"/>
  <c r="I240" i="12"/>
  <c r="K240" i="12"/>
  <c r="M240" i="12"/>
  <c r="O240" i="12"/>
  <c r="Q240" i="12"/>
  <c r="V240" i="12"/>
  <c r="G243" i="12"/>
  <c r="M243" i="12" s="1"/>
  <c r="I243" i="12"/>
  <c r="K243" i="12"/>
  <c r="O243" i="12"/>
  <c r="Q243" i="12"/>
  <c r="V243" i="12"/>
  <c r="G253" i="12"/>
  <c r="M253" i="12" s="1"/>
  <c r="I253" i="12"/>
  <c r="K253" i="12"/>
  <c r="O253" i="12"/>
  <c r="Q253" i="12"/>
  <c r="V253" i="12"/>
  <c r="G259" i="12"/>
  <c r="I259" i="12"/>
  <c r="K259" i="12"/>
  <c r="M259" i="12"/>
  <c r="O259" i="12"/>
  <c r="Q259" i="12"/>
  <c r="V259" i="12"/>
  <c r="G264" i="12"/>
  <c r="I264" i="12"/>
  <c r="K264" i="12"/>
  <c r="M264" i="12"/>
  <c r="O264" i="12"/>
  <c r="Q264" i="12"/>
  <c r="V264" i="12"/>
  <c r="G268" i="12"/>
  <c r="M268" i="12" s="1"/>
  <c r="I268" i="12"/>
  <c r="K268" i="12"/>
  <c r="O268" i="12"/>
  <c r="Q268" i="12"/>
  <c r="V268" i="12"/>
  <c r="G271" i="12"/>
  <c r="M271" i="12" s="1"/>
  <c r="I271" i="12"/>
  <c r="K271" i="12"/>
  <c r="O271" i="12"/>
  <c r="Q271" i="12"/>
  <c r="V271" i="12"/>
  <c r="G274" i="12"/>
  <c r="I274" i="12"/>
  <c r="K274" i="12"/>
  <c r="M274" i="12"/>
  <c r="O274" i="12"/>
  <c r="Q274" i="12"/>
  <c r="V274" i="12"/>
  <c r="G277" i="12"/>
  <c r="I277" i="12"/>
  <c r="K277" i="12"/>
  <c r="M277" i="12"/>
  <c r="O277" i="12"/>
  <c r="Q277" i="12"/>
  <c r="V277" i="12"/>
  <c r="G280" i="12"/>
  <c r="M280" i="12" s="1"/>
  <c r="I280" i="12"/>
  <c r="K280" i="12"/>
  <c r="O280" i="12"/>
  <c r="Q280" i="12"/>
  <c r="V280" i="12"/>
  <c r="G284" i="12"/>
  <c r="M284" i="12" s="1"/>
  <c r="I284" i="12"/>
  <c r="K284" i="12"/>
  <c r="K283" i="12" s="1"/>
  <c r="O284" i="12"/>
  <c r="Q284" i="12"/>
  <c r="V284" i="12"/>
  <c r="G288" i="12"/>
  <c r="I288" i="12"/>
  <c r="K288" i="12"/>
  <c r="M288" i="12"/>
  <c r="O288" i="12"/>
  <c r="Q288" i="12"/>
  <c r="V288" i="12"/>
  <c r="G292" i="12"/>
  <c r="I292" i="12"/>
  <c r="K292" i="12"/>
  <c r="O292" i="12"/>
  <c r="Q292" i="12"/>
  <c r="V292" i="12"/>
  <c r="G297" i="12"/>
  <c r="M297" i="12" s="1"/>
  <c r="I297" i="12"/>
  <c r="I283" i="12" s="1"/>
  <c r="K297" i="12"/>
  <c r="O297" i="12"/>
  <c r="Q297" i="12"/>
  <c r="Q283" i="12" s="1"/>
  <c r="V297" i="12"/>
  <c r="G300" i="12"/>
  <c r="I300" i="12"/>
  <c r="K300" i="12"/>
  <c r="M300" i="12"/>
  <c r="O300" i="12"/>
  <c r="Q300" i="12"/>
  <c r="V300" i="12"/>
  <c r="G305" i="12"/>
  <c r="I305" i="12"/>
  <c r="K305" i="12"/>
  <c r="M305" i="12"/>
  <c r="O305" i="12"/>
  <c r="Q305" i="12"/>
  <c r="V305" i="12"/>
  <c r="G309" i="12"/>
  <c r="M309" i="12" s="1"/>
  <c r="I309" i="12"/>
  <c r="K309" i="12"/>
  <c r="O309" i="12"/>
  <c r="Q309" i="12"/>
  <c r="V309" i="12"/>
  <c r="G313" i="12"/>
  <c r="M313" i="12" s="1"/>
  <c r="I313" i="12"/>
  <c r="K313" i="12"/>
  <c r="O313" i="12"/>
  <c r="Q313" i="12"/>
  <c r="V313" i="12"/>
  <c r="G320" i="12"/>
  <c r="I320" i="12"/>
  <c r="K320" i="12"/>
  <c r="M320" i="12"/>
  <c r="O320" i="12"/>
  <c r="Q320" i="12"/>
  <c r="V320" i="12"/>
  <c r="G326" i="12"/>
  <c r="I326" i="12"/>
  <c r="K326" i="12"/>
  <c r="M326" i="12"/>
  <c r="O326" i="12"/>
  <c r="Q326" i="12"/>
  <c r="V326" i="12"/>
  <c r="G328" i="12"/>
  <c r="M328" i="12" s="1"/>
  <c r="I328" i="12"/>
  <c r="K328" i="12"/>
  <c r="O328" i="12"/>
  <c r="Q328" i="12"/>
  <c r="V328" i="12"/>
  <c r="G331" i="12"/>
  <c r="M331" i="12" s="1"/>
  <c r="I331" i="12"/>
  <c r="K331" i="12"/>
  <c r="O331" i="12"/>
  <c r="Q331" i="12"/>
  <c r="V331" i="12"/>
  <c r="G343" i="12"/>
  <c r="I343" i="12"/>
  <c r="K343" i="12"/>
  <c r="M343" i="12"/>
  <c r="O343" i="12"/>
  <c r="Q343" i="12"/>
  <c r="V343" i="12"/>
  <c r="G346" i="12"/>
  <c r="I346" i="12"/>
  <c r="K346" i="12"/>
  <c r="M346" i="12"/>
  <c r="O346" i="12"/>
  <c r="Q346" i="12"/>
  <c r="V346" i="12"/>
  <c r="G350" i="12"/>
  <c r="M350" i="12" s="1"/>
  <c r="I350" i="12"/>
  <c r="K350" i="12"/>
  <c r="O350" i="12"/>
  <c r="Q350" i="12"/>
  <c r="Q349" i="12" s="1"/>
  <c r="V350" i="12"/>
  <c r="G353" i="12"/>
  <c r="I353" i="12"/>
  <c r="K353" i="12"/>
  <c r="M353" i="12"/>
  <c r="O353" i="12"/>
  <c r="Q353" i="12"/>
  <c r="V353" i="12"/>
  <c r="G357" i="12"/>
  <c r="I357" i="12"/>
  <c r="K357" i="12"/>
  <c r="M357" i="12"/>
  <c r="O357" i="12"/>
  <c r="Q357" i="12"/>
  <c r="V357" i="12"/>
  <c r="G359" i="12"/>
  <c r="M359" i="12" s="1"/>
  <c r="I359" i="12"/>
  <c r="K359" i="12"/>
  <c r="O359" i="12"/>
  <c r="O349" i="12" s="1"/>
  <c r="Q359" i="12"/>
  <c r="V359" i="12"/>
  <c r="G363" i="12"/>
  <c r="M363" i="12" s="1"/>
  <c r="I363" i="12"/>
  <c r="K363" i="12"/>
  <c r="O363" i="12"/>
  <c r="Q363" i="12"/>
  <c r="V363" i="12"/>
  <c r="G367" i="12"/>
  <c r="I367" i="12"/>
  <c r="K367" i="12"/>
  <c r="M367" i="12"/>
  <c r="O367" i="12"/>
  <c r="Q367" i="12"/>
  <c r="V367" i="12"/>
  <c r="G370" i="12"/>
  <c r="I370" i="12"/>
  <c r="K370" i="12"/>
  <c r="O370" i="12"/>
  <c r="O369" i="12" s="1"/>
  <c r="Q370" i="12"/>
  <c r="Q369" i="12" s="1"/>
  <c r="V370" i="12"/>
  <c r="G374" i="12"/>
  <c r="M374" i="12" s="1"/>
  <c r="I374" i="12"/>
  <c r="K374" i="12"/>
  <c r="O374" i="12"/>
  <c r="Q374" i="12"/>
  <c r="V374" i="12"/>
  <c r="G378" i="12"/>
  <c r="I378" i="12"/>
  <c r="K378" i="12"/>
  <c r="K369" i="12" s="1"/>
  <c r="M378" i="12"/>
  <c r="O378" i="12"/>
  <c r="Q378" i="12"/>
  <c r="V378" i="12"/>
  <c r="V369" i="12" s="1"/>
  <c r="G382" i="12"/>
  <c r="I382" i="12"/>
  <c r="K382" i="12"/>
  <c r="O382" i="12"/>
  <c r="O381" i="12" s="1"/>
  <c r="Q382" i="12"/>
  <c r="Q381" i="12" s="1"/>
  <c r="V382" i="12"/>
  <c r="G387" i="12"/>
  <c r="M387" i="12" s="1"/>
  <c r="I387" i="12"/>
  <c r="K387" i="12"/>
  <c r="O387" i="12"/>
  <c r="Q387" i="12"/>
  <c r="V387" i="12"/>
  <c r="G396" i="12"/>
  <c r="I396" i="12"/>
  <c r="K396" i="12"/>
  <c r="K381" i="12" s="1"/>
  <c r="M396" i="12"/>
  <c r="O396" i="12"/>
  <c r="Q396" i="12"/>
  <c r="V396" i="12"/>
  <c r="V381" i="12" s="1"/>
  <c r="G403" i="12"/>
  <c r="I403" i="12"/>
  <c r="K403" i="12"/>
  <c r="M403" i="12"/>
  <c r="O403" i="12"/>
  <c r="Q403" i="12"/>
  <c r="V403" i="12"/>
  <c r="G407" i="12"/>
  <c r="M407" i="12" s="1"/>
  <c r="I407" i="12"/>
  <c r="K407" i="12"/>
  <c r="O407" i="12"/>
  <c r="Q407" i="12"/>
  <c r="Q406" i="12" s="1"/>
  <c r="V407" i="12"/>
  <c r="G414" i="12"/>
  <c r="I414" i="12"/>
  <c r="K414" i="12"/>
  <c r="M414" i="12"/>
  <c r="O414" i="12"/>
  <c r="Q414" i="12"/>
  <c r="V414" i="12"/>
  <c r="G425" i="12"/>
  <c r="I425" i="12"/>
  <c r="K425" i="12"/>
  <c r="M425" i="12"/>
  <c r="O425" i="12"/>
  <c r="Q425" i="12"/>
  <c r="V425" i="12"/>
  <c r="G431" i="12"/>
  <c r="M431" i="12" s="1"/>
  <c r="I431" i="12"/>
  <c r="K431" i="12"/>
  <c r="O431" i="12"/>
  <c r="O406" i="12" s="1"/>
  <c r="Q431" i="12"/>
  <c r="V431" i="12"/>
  <c r="G438" i="12"/>
  <c r="M438" i="12" s="1"/>
  <c r="I438" i="12"/>
  <c r="K438" i="12"/>
  <c r="O438" i="12"/>
  <c r="Q438" i="12"/>
  <c r="V438" i="12"/>
  <c r="G446" i="12"/>
  <c r="I446" i="12"/>
  <c r="K446" i="12"/>
  <c r="M446" i="12"/>
  <c r="O446" i="12"/>
  <c r="Q446" i="12"/>
  <c r="V446" i="12"/>
  <c r="G454" i="12"/>
  <c r="I454" i="12"/>
  <c r="K454" i="12"/>
  <c r="M454" i="12"/>
  <c r="O454" i="12"/>
  <c r="Q454" i="12"/>
  <c r="V454" i="12"/>
  <c r="G466" i="12"/>
  <c r="M466" i="12" s="1"/>
  <c r="I466" i="12"/>
  <c r="K466" i="12"/>
  <c r="O466" i="12"/>
  <c r="Q466" i="12"/>
  <c r="V466" i="12"/>
  <c r="G470" i="12"/>
  <c r="I470" i="12"/>
  <c r="I469" i="12" s="1"/>
  <c r="K470" i="12"/>
  <c r="M470" i="12"/>
  <c r="O470" i="12"/>
  <c r="Q470" i="12"/>
  <c r="V470" i="12"/>
  <c r="G475" i="12"/>
  <c r="I475" i="12"/>
  <c r="K475" i="12"/>
  <c r="M475" i="12"/>
  <c r="O475" i="12"/>
  <c r="Q475" i="12"/>
  <c r="V475" i="12"/>
  <c r="G481" i="12"/>
  <c r="G469" i="12" s="1"/>
  <c r="I481" i="12"/>
  <c r="K481" i="12"/>
  <c r="O481" i="12"/>
  <c r="O469" i="12" s="1"/>
  <c r="Q481" i="12"/>
  <c r="V481" i="12"/>
  <c r="G484" i="12"/>
  <c r="M484" i="12" s="1"/>
  <c r="I484" i="12"/>
  <c r="K484" i="12"/>
  <c r="O484" i="12"/>
  <c r="Q484" i="12"/>
  <c r="Q469" i="12" s="1"/>
  <c r="V484" i="12"/>
  <c r="G488" i="12"/>
  <c r="I488" i="12"/>
  <c r="K488" i="12"/>
  <c r="M488" i="12"/>
  <c r="O488" i="12"/>
  <c r="Q488" i="12"/>
  <c r="V488" i="12"/>
  <c r="G493" i="12"/>
  <c r="I493" i="12"/>
  <c r="K493" i="12"/>
  <c r="M493" i="12"/>
  <c r="O493" i="12"/>
  <c r="Q493" i="12"/>
  <c r="V493" i="12"/>
  <c r="G497" i="12"/>
  <c r="M497" i="12" s="1"/>
  <c r="I497" i="12"/>
  <c r="K497" i="12"/>
  <c r="O497" i="12"/>
  <c r="Q497" i="12"/>
  <c r="V497" i="12"/>
  <c r="G501" i="12"/>
  <c r="M501" i="12" s="1"/>
  <c r="I501" i="12"/>
  <c r="K501" i="12"/>
  <c r="O501" i="12"/>
  <c r="Q501" i="12"/>
  <c r="V501" i="12"/>
  <c r="G505" i="12"/>
  <c r="I505" i="12"/>
  <c r="K505" i="12"/>
  <c r="M505" i="12"/>
  <c r="O505" i="12"/>
  <c r="Q505" i="12"/>
  <c r="V505" i="12"/>
  <c r="G509" i="12"/>
  <c r="I509" i="12"/>
  <c r="K509" i="12"/>
  <c r="M509" i="12"/>
  <c r="O509" i="12"/>
  <c r="Q509" i="12"/>
  <c r="V509" i="12"/>
  <c r="G513" i="12"/>
  <c r="I513" i="12"/>
  <c r="K513" i="12"/>
  <c r="M513" i="12"/>
  <c r="O513" i="12"/>
  <c r="Q513" i="12"/>
  <c r="V513" i="12"/>
  <c r="G517" i="12"/>
  <c r="M517" i="12" s="1"/>
  <c r="I517" i="12"/>
  <c r="K517" i="12"/>
  <c r="O517" i="12"/>
  <c r="Q517" i="12"/>
  <c r="V517" i="12"/>
  <c r="G521" i="12"/>
  <c r="I521" i="12"/>
  <c r="K521" i="12"/>
  <c r="M521" i="12"/>
  <c r="O521" i="12"/>
  <c r="Q521" i="12"/>
  <c r="V521" i="12"/>
  <c r="G524" i="12"/>
  <c r="I524" i="12"/>
  <c r="K524" i="12"/>
  <c r="M524" i="12"/>
  <c r="O524" i="12"/>
  <c r="Q524" i="12"/>
  <c r="V524" i="12"/>
  <c r="G528" i="12"/>
  <c r="M528" i="12" s="1"/>
  <c r="I528" i="12"/>
  <c r="K528" i="12"/>
  <c r="O528" i="12"/>
  <c r="O527" i="12" s="1"/>
  <c r="Q528" i="12"/>
  <c r="Q527" i="12" s="1"/>
  <c r="V528" i="12"/>
  <c r="G536" i="12"/>
  <c r="I536" i="12"/>
  <c r="K536" i="12"/>
  <c r="M536" i="12"/>
  <c r="O536" i="12"/>
  <c r="Q536" i="12"/>
  <c r="V536" i="12"/>
  <c r="G540" i="12"/>
  <c r="I540" i="12"/>
  <c r="K540" i="12"/>
  <c r="M540" i="12"/>
  <c r="O540" i="12"/>
  <c r="Q540" i="12"/>
  <c r="V540" i="12"/>
  <c r="G543" i="12"/>
  <c r="M543" i="12" s="1"/>
  <c r="I543" i="12"/>
  <c r="K543" i="12"/>
  <c r="O543" i="12"/>
  <c r="Q543" i="12"/>
  <c r="V543" i="12"/>
  <c r="G546" i="12"/>
  <c r="M546" i="12" s="1"/>
  <c r="I546" i="12"/>
  <c r="K546" i="12"/>
  <c r="O546" i="12"/>
  <c r="Q546" i="12"/>
  <c r="V546" i="12"/>
  <c r="G550" i="12"/>
  <c r="I550" i="12"/>
  <c r="K550" i="12"/>
  <c r="M550" i="12"/>
  <c r="O550" i="12"/>
  <c r="Q550" i="12"/>
  <c r="V550" i="12"/>
  <c r="G553" i="12"/>
  <c r="I553" i="12"/>
  <c r="K553" i="12"/>
  <c r="M553" i="12"/>
  <c r="O553" i="12"/>
  <c r="Q553" i="12"/>
  <c r="V553" i="12"/>
  <c r="G557" i="12"/>
  <c r="M557" i="12" s="1"/>
  <c r="I557" i="12"/>
  <c r="K557" i="12"/>
  <c r="O557" i="12"/>
  <c r="O556" i="12" s="1"/>
  <c r="Q557" i="12"/>
  <c r="V557" i="12"/>
  <c r="G562" i="12"/>
  <c r="I562" i="12"/>
  <c r="K562" i="12"/>
  <c r="M562" i="12"/>
  <c r="O562" i="12"/>
  <c r="Q562" i="12"/>
  <c r="V562" i="12"/>
  <c r="G566" i="12"/>
  <c r="I566" i="12"/>
  <c r="K566" i="12"/>
  <c r="M566" i="12"/>
  <c r="O566" i="12"/>
  <c r="Q566" i="12"/>
  <c r="V566" i="12"/>
  <c r="G569" i="12"/>
  <c r="I569" i="12"/>
  <c r="K569" i="12"/>
  <c r="M569" i="12"/>
  <c r="O569" i="12"/>
  <c r="Q569" i="12"/>
  <c r="V569" i="12"/>
  <c r="G572" i="12"/>
  <c r="M572" i="12" s="1"/>
  <c r="I572" i="12"/>
  <c r="K572" i="12"/>
  <c r="O572" i="12"/>
  <c r="Q572" i="12"/>
  <c r="V572" i="12"/>
  <c r="G576" i="12"/>
  <c r="I576" i="12"/>
  <c r="K576" i="12"/>
  <c r="M576" i="12"/>
  <c r="O576" i="12"/>
  <c r="Q576" i="12"/>
  <c r="V576" i="12"/>
  <c r="G579" i="12"/>
  <c r="I579" i="12"/>
  <c r="K579" i="12"/>
  <c r="M579" i="12"/>
  <c r="O579" i="12"/>
  <c r="Q579" i="12"/>
  <c r="V579" i="12"/>
  <c r="G583" i="12"/>
  <c r="I583" i="12"/>
  <c r="K583" i="12"/>
  <c r="M583" i="12"/>
  <c r="M556" i="12" s="1"/>
  <c r="O583" i="12"/>
  <c r="Q583" i="12"/>
  <c r="V583" i="12"/>
  <c r="G585" i="12"/>
  <c r="M585" i="12" s="1"/>
  <c r="I585" i="12"/>
  <c r="K585" i="12"/>
  <c r="O585" i="12"/>
  <c r="Q585" i="12"/>
  <c r="V585" i="12"/>
  <c r="G589" i="12"/>
  <c r="I589" i="12"/>
  <c r="K589" i="12"/>
  <c r="K588" i="12" s="1"/>
  <c r="M589" i="12"/>
  <c r="O589" i="12"/>
  <c r="Q589" i="12"/>
  <c r="V589" i="12"/>
  <c r="V588" i="12" s="1"/>
  <c r="G592" i="12"/>
  <c r="I592" i="12"/>
  <c r="K592" i="12"/>
  <c r="M592" i="12"/>
  <c r="O592" i="12"/>
  <c r="Q592" i="12"/>
  <c r="V592" i="12"/>
  <c r="G597" i="12"/>
  <c r="M597" i="12" s="1"/>
  <c r="I597" i="12"/>
  <c r="I588" i="12" s="1"/>
  <c r="K597" i="12"/>
  <c r="O597" i="12"/>
  <c r="Q597" i="12"/>
  <c r="Q588" i="12" s="1"/>
  <c r="V597" i="12"/>
  <c r="G601" i="12"/>
  <c r="M601" i="12" s="1"/>
  <c r="I601" i="12"/>
  <c r="K601" i="12"/>
  <c r="O601" i="12"/>
  <c r="Q601" i="12"/>
  <c r="V601" i="12"/>
  <c r="G605" i="12"/>
  <c r="I605" i="12"/>
  <c r="K605" i="12"/>
  <c r="M605" i="12"/>
  <c r="O605" i="12"/>
  <c r="Q605" i="12"/>
  <c r="V605" i="12"/>
  <c r="G609" i="12"/>
  <c r="M609" i="12" s="1"/>
  <c r="I609" i="12"/>
  <c r="K609" i="12"/>
  <c r="O609" i="12"/>
  <c r="Q609" i="12"/>
  <c r="V609" i="12"/>
  <c r="G614" i="12"/>
  <c r="M614" i="12" s="1"/>
  <c r="I614" i="12"/>
  <c r="K614" i="12"/>
  <c r="O614" i="12"/>
  <c r="Q614" i="12"/>
  <c r="V614" i="12"/>
  <c r="G616" i="12"/>
  <c r="M616" i="12" s="1"/>
  <c r="I616" i="12"/>
  <c r="K616" i="12"/>
  <c r="O616" i="12"/>
  <c r="Q616" i="12"/>
  <c r="V616" i="12"/>
  <c r="G619" i="12"/>
  <c r="I619" i="12"/>
  <c r="K619" i="12"/>
  <c r="M619" i="12"/>
  <c r="O619" i="12"/>
  <c r="Q619" i="12"/>
  <c r="V619" i="12"/>
  <c r="G622" i="12"/>
  <c r="I622" i="12"/>
  <c r="K622" i="12"/>
  <c r="M622" i="12"/>
  <c r="O622" i="12"/>
  <c r="Q622" i="12"/>
  <c r="V622" i="12"/>
  <c r="G624" i="12"/>
  <c r="M624" i="12" s="1"/>
  <c r="I624" i="12"/>
  <c r="K624" i="12"/>
  <c r="O624" i="12"/>
  <c r="Q624" i="12"/>
  <c r="V624" i="12"/>
  <c r="G627" i="12"/>
  <c r="M627" i="12" s="1"/>
  <c r="I627" i="12"/>
  <c r="K627" i="12"/>
  <c r="O627" i="12"/>
  <c r="Q627" i="12"/>
  <c r="V627" i="12"/>
  <c r="G630" i="12"/>
  <c r="I630" i="12"/>
  <c r="K630" i="12"/>
  <c r="M630" i="12"/>
  <c r="O630" i="12"/>
  <c r="Q630" i="12"/>
  <c r="V630" i="12"/>
  <c r="M632" i="12"/>
  <c r="G633" i="12"/>
  <c r="M633" i="12" s="1"/>
  <c r="I633" i="12"/>
  <c r="K633" i="12"/>
  <c r="K632" i="12" s="1"/>
  <c r="O633" i="12"/>
  <c r="O632" i="12" s="1"/>
  <c r="Q633" i="12"/>
  <c r="V633" i="12"/>
  <c r="G637" i="12"/>
  <c r="I637" i="12"/>
  <c r="K637" i="12"/>
  <c r="M637" i="12"/>
  <c r="O637" i="12"/>
  <c r="Q637" i="12"/>
  <c r="V637" i="12"/>
  <c r="G640" i="12"/>
  <c r="I640" i="12"/>
  <c r="K640" i="12"/>
  <c r="M640" i="12"/>
  <c r="O640" i="12"/>
  <c r="Q640" i="12"/>
  <c r="V640" i="12"/>
  <c r="G643" i="12"/>
  <c r="I643" i="12"/>
  <c r="K643" i="12"/>
  <c r="M643" i="12"/>
  <c r="O643" i="12"/>
  <c r="Q643" i="12"/>
  <c r="V643" i="12"/>
  <c r="G646" i="12"/>
  <c r="M646" i="12" s="1"/>
  <c r="I646" i="12"/>
  <c r="K646" i="12"/>
  <c r="O646" i="12"/>
  <c r="Q646" i="12"/>
  <c r="V646" i="12"/>
  <c r="G649" i="12"/>
  <c r="I649" i="12"/>
  <c r="K649" i="12"/>
  <c r="O649" i="12"/>
  <c r="Q649" i="12"/>
  <c r="V649" i="12"/>
  <c r="G650" i="12"/>
  <c r="I650" i="12"/>
  <c r="K650" i="12"/>
  <c r="M650" i="12"/>
  <c r="M649" i="12" s="1"/>
  <c r="O650" i="12"/>
  <c r="Q650" i="12"/>
  <c r="V650" i="12"/>
  <c r="G653" i="12"/>
  <c r="G654" i="12"/>
  <c r="M654" i="12" s="1"/>
  <c r="I654" i="12"/>
  <c r="K654" i="12"/>
  <c r="O654" i="12"/>
  <c r="O653" i="12" s="1"/>
  <c r="Q654" i="12"/>
  <c r="V654" i="12"/>
  <c r="G657" i="12"/>
  <c r="M657" i="12" s="1"/>
  <c r="I657" i="12"/>
  <c r="K657" i="12"/>
  <c r="O657" i="12"/>
  <c r="Q657" i="12"/>
  <c r="V657" i="12"/>
  <c r="G660" i="12"/>
  <c r="I660" i="12"/>
  <c r="K660" i="12"/>
  <c r="M660" i="12"/>
  <c r="O660" i="12"/>
  <c r="Q660" i="12"/>
  <c r="V660" i="12"/>
  <c r="G664" i="12"/>
  <c r="I664" i="12"/>
  <c r="K664" i="12"/>
  <c r="M664" i="12"/>
  <c r="O664" i="12"/>
  <c r="Q664" i="12"/>
  <c r="V664" i="12"/>
  <c r="G667" i="12"/>
  <c r="M667" i="12" s="1"/>
  <c r="I667" i="12"/>
  <c r="K667" i="12"/>
  <c r="O667" i="12"/>
  <c r="Q667" i="12"/>
  <c r="V667" i="12"/>
  <c r="G671" i="12"/>
  <c r="M671" i="12" s="1"/>
  <c r="I671" i="12"/>
  <c r="K671" i="12"/>
  <c r="O671" i="12"/>
  <c r="Q671" i="12"/>
  <c r="V671" i="12"/>
  <c r="G674" i="12"/>
  <c r="I674" i="12"/>
  <c r="K674" i="12"/>
  <c r="M674" i="12"/>
  <c r="O674" i="12"/>
  <c r="Q674" i="12"/>
  <c r="V674" i="12"/>
  <c r="G677" i="12"/>
  <c r="M677" i="12" s="1"/>
  <c r="I677" i="12"/>
  <c r="K677" i="12"/>
  <c r="O677" i="12"/>
  <c r="Q677" i="12"/>
  <c r="V677" i="12"/>
  <c r="G681" i="12"/>
  <c r="M681" i="12" s="1"/>
  <c r="I681" i="12"/>
  <c r="K681" i="12"/>
  <c r="O681" i="12"/>
  <c r="Q681" i="12"/>
  <c r="Q680" i="12" s="1"/>
  <c r="V681" i="12"/>
  <c r="G684" i="12"/>
  <c r="I684" i="12"/>
  <c r="K684" i="12"/>
  <c r="M684" i="12"/>
  <c r="O684" i="12"/>
  <c r="Q684" i="12"/>
  <c r="V684" i="12"/>
  <c r="G687" i="12"/>
  <c r="I687" i="12"/>
  <c r="K687" i="12"/>
  <c r="O687" i="12"/>
  <c r="Q687" i="12"/>
  <c r="V687" i="12"/>
  <c r="G692" i="12"/>
  <c r="M692" i="12" s="1"/>
  <c r="I692" i="12"/>
  <c r="K692" i="12"/>
  <c r="O692" i="12"/>
  <c r="Q692" i="12"/>
  <c r="V692" i="12"/>
  <c r="G695" i="12"/>
  <c r="M695" i="12" s="1"/>
  <c r="I695" i="12"/>
  <c r="K695" i="12"/>
  <c r="O695" i="12"/>
  <c r="Q695" i="12"/>
  <c r="V695" i="12"/>
  <c r="G704" i="12"/>
  <c r="I704" i="12"/>
  <c r="K704" i="12"/>
  <c r="M704" i="12"/>
  <c r="O704" i="12"/>
  <c r="Q704" i="12"/>
  <c r="V704" i="12"/>
  <c r="G709" i="12"/>
  <c r="I709" i="12"/>
  <c r="K709" i="12"/>
  <c r="M709" i="12"/>
  <c r="O709" i="12"/>
  <c r="Q709" i="12"/>
  <c r="V709" i="12"/>
  <c r="G714" i="12"/>
  <c r="M714" i="12" s="1"/>
  <c r="I714" i="12"/>
  <c r="K714" i="12"/>
  <c r="O714" i="12"/>
  <c r="Q714" i="12"/>
  <c r="V714" i="12"/>
  <c r="G717" i="12"/>
  <c r="M717" i="12" s="1"/>
  <c r="I717" i="12"/>
  <c r="K717" i="12"/>
  <c r="O717" i="12"/>
  <c r="Q717" i="12"/>
  <c r="V717" i="12"/>
  <c r="G722" i="12"/>
  <c r="I722" i="12"/>
  <c r="K722" i="12"/>
  <c r="M722" i="12"/>
  <c r="O722" i="12"/>
  <c r="Q722" i="12"/>
  <c r="V722" i="12"/>
  <c r="G727" i="12"/>
  <c r="M727" i="12" s="1"/>
  <c r="I727" i="12"/>
  <c r="K727" i="12"/>
  <c r="O727" i="12"/>
  <c r="Q727" i="12"/>
  <c r="V727" i="12"/>
  <c r="G734" i="12"/>
  <c r="M734" i="12" s="1"/>
  <c r="I734" i="12"/>
  <c r="K734" i="12"/>
  <c r="O734" i="12"/>
  <c r="Q734" i="12"/>
  <c r="V734" i="12"/>
  <c r="G740" i="12"/>
  <c r="M740" i="12" s="1"/>
  <c r="I740" i="12"/>
  <c r="K740" i="12"/>
  <c r="O740" i="12"/>
  <c r="Q740" i="12"/>
  <c r="V740" i="12"/>
  <c r="M743" i="12"/>
  <c r="G744" i="12"/>
  <c r="I744" i="12"/>
  <c r="K744" i="12"/>
  <c r="M744" i="12"/>
  <c r="O744" i="12"/>
  <c r="Q744" i="12"/>
  <c r="V744" i="12"/>
  <c r="G747" i="12"/>
  <c r="M747" i="12" s="1"/>
  <c r="I747" i="12"/>
  <c r="K747" i="12"/>
  <c r="O747" i="12"/>
  <c r="Q747" i="12"/>
  <c r="V747" i="12"/>
  <c r="G753" i="12"/>
  <c r="I753" i="12"/>
  <c r="K753" i="12"/>
  <c r="K743" i="12" s="1"/>
  <c r="M753" i="12"/>
  <c r="O753" i="12"/>
  <c r="Q753" i="12"/>
  <c r="V753" i="12"/>
  <c r="V743" i="12" s="1"/>
  <c r="G765" i="12"/>
  <c r="I765" i="12"/>
  <c r="K765" i="12"/>
  <c r="M765" i="12"/>
  <c r="O765" i="12"/>
  <c r="Q765" i="12"/>
  <c r="V765" i="12"/>
  <c r="G769" i="12"/>
  <c r="I769" i="12"/>
  <c r="K769" i="12"/>
  <c r="M769" i="12"/>
  <c r="O769" i="12"/>
  <c r="Q769" i="12"/>
  <c r="V769" i="12"/>
  <c r="G773" i="12"/>
  <c r="M773" i="12" s="1"/>
  <c r="I773" i="12"/>
  <c r="K773" i="12"/>
  <c r="O773" i="12"/>
  <c r="Q773" i="12"/>
  <c r="V773" i="12"/>
  <c r="G777" i="12"/>
  <c r="I777" i="12"/>
  <c r="K777" i="12"/>
  <c r="M777" i="12"/>
  <c r="O777" i="12"/>
  <c r="Q777" i="12"/>
  <c r="V777" i="12"/>
  <c r="G779" i="12"/>
  <c r="I779" i="12"/>
  <c r="K779" i="12"/>
  <c r="M779" i="12"/>
  <c r="O779" i="12"/>
  <c r="Q779" i="12"/>
  <c r="V779" i="12"/>
  <c r="G781" i="12"/>
  <c r="M781" i="12" s="1"/>
  <c r="I781" i="12"/>
  <c r="K781" i="12"/>
  <c r="O781" i="12"/>
  <c r="Q781" i="12"/>
  <c r="V781" i="12"/>
  <c r="G784" i="12"/>
  <c r="M784" i="12" s="1"/>
  <c r="I784" i="12"/>
  <c r="K784" i="12"/>
  <c r="O784" i="12"/>
  <c r="Q784" i="12"/>
  <c r="V784" i="12"/>
  <c r="G788" i="12"/>
  <c r="I788" i="12"/>
  <c r="K788" i="12"/>
  <c r="M788" i="12"/>
  <c r="O788" i="12"/>
  <c r="Q788" i="12"/>
  <c r="V788" i="12"/>
  <c r="G790" i="12"/>
  <c r="I790" i="12"/>
  <c r="K790" i="12"/>
  <c r="M790" i="12"/>
  <c r="O790" i="12"/>
  <c r="Q790" i="12"/>
  <c r="V790" i="12"/>
  <c r="G793" i="12"/>
  <c r="M793" i="12" s="1"/>
  <c r="I793" i="12"/>
  <c r="K793" i="12"/>
  <c r="O793" i="12"/>
  <c r="Q793" i="12"/>
  <c r="V793" i="12"/>
  <c r="G807" i="12"/>
  <c r="M807" i="12" s="1"/>
  <c r="I807" i="12"/>
  <c r="K807" i="12"/>
  <c r="O807" i="12"/>
  <c r="Q807" i="12"/>
  <c r="V807" i="12"/>
  <c r="G813" i="12"/>
  <c r="I813" i="12"/>
  <c r="K813" i="12"/>
  <c r="M813" i="12"/>
  <c r="O813" i="12"/>
  <c r="Q813" i="12"/>
  <c r="V813" i="12"/>
  <c r="G816" i="12"/>
  <c r="I816" i="12"/>
  <c r="K816" i="12"/>
  <c r="M816" i="12"/>
  <c r="O816" i="12"/>
  <c r="Q816" i="12"/>
  <c r="V816" i="12"/>
  <c r="G820" i="12"/>
  <c r="M820" i="12" s="1"/>
  <c r="M819" i="12" s="1"/>
  <c r="I820" i="12"/>
  <c r="K820" i="12"/>
  <c r="O820" i="12"/>
  <c r="O819" i="12" s="1"/>
  <c r="Q820" i="12"/>
  <c r="V820" i="12"/>
  <c r="G824" i="12"/>
  <c r="I824" i="12"/>
  <c r="K824" i="12"/>
  <c r="M824" i="12"/>
  <c r="O824" i="12"/>
  <c r="Q824" i="12"/>
  <c r="V824" i="12"/>
  <c r="G828" i="12"/>
  <c r="I828" i="12"/>
  <c r="K828" i="12"/>
  <c r="M828" i="12"/>
  <c r="O828" i="12"/>
  <c r="Q828" i="12"/>
  <c r="V828" i="12"/>
  <c r="G832" i="12"/>
  <c r="I832" i="12"/>
  <c r="K832" i="12"/>
  <c r="M832" i="12"/>
  <c r="O832" i="12"/>
  <c r="Q832" i="12"/>
  <c r="V832" i="12"/>
  <c r="G835" i="12"/>
  <c r="M835" i="12" s="1"/>
  <c r="I835" i="12"/>
  <c r="K835" i="12"/>
  <c r="O835" i="12"/>
  <c r="Q835" i="12"/>
  <c r="V835" i="12"/>
  <c r="G839" i="12"/>
  <c r="I839" i="12"/>
  <c r="K839" i="12"/>
  <c r="M839" i="12"/>
  <c r="O839" i="12"/>
  <c r="Q839" i="12"/>
  <c r="V839" i="12"/>
  <c r="G843" i="12"/>
  <c r="I843" i="12"/>
  <c r="K843" i="12"/>
  <c r="M843" i="12"/>
  <c r="O843" i="12"/>
  <c r="Q843" i="12"/>
  <c r="V843" i="12"/>
  <c r="G847" i="12"/>
  <c r="M847" i="12" s="1"/>
  <c r="I847" i="12"/>
  <c r="K847" i="12"/>
  <c r="O847" i="12"/>
  <c r="Q847" i="12"/>
  <c r="V847" i="12"/>
  <c r="G851" i="12"/>
  <c r="M851" i="12" s="1"/>
  <c r="I851" i="12"/>
  <c r="K851" i="12"/>
  <c r="O851" i="12"/>
  <c r="Q851" i="12"/>
  <c r="V851" i="12"/>
  <c r="G855" i="12"/>
  <c r="I855" i="12"/>
  <c r="K855" i="12"/>
  <c r="M855" i="12"/>
  <c r="O855" i="12"/>
  <c r="Q855" i="12"/>
  <c r="V855" i="12"/>
  <c r="G859" i="12"/>
  <c r="I859" i="12"/>
  <c r="K859" i="12"/>
  <c r="M859" i="12"/>
  <c r="O859" i="12"/>
  <c r="Q859" i="12"/>
  <c r="V859" i="12"/>
  <c r="G861" i="12"/>
  <c r="M861" i="12" s="1"/>
  <c r="I861" i="12"/>
  <c r="K861" i="12"/>
  <c r="O861" i="12"/>
  <c r="Q861" i="12"/>
  <c r="V861" i="12"/>
  <c r="G865" i="12"/>
  <c r="M865" i="12" s="1"/>
  <c r="I865" i="12"/>
  <c r="K865" i="12"/>
  <c r="K864" i="12" s="1"/>
  <c r="O865" i="12"/>
  <c r="Q865" i="12"/>
  <c r="V865" i="12"/>
  <c r="G868" i="12"/>
  <c r="I868" i="12"/>
  <c r="K868" i="12"/>
  <c r="M868" i="12"/>
  <c r="O868" i="12"/>
  <c r="Q868" i="12"/>
  <c r="V868" i="12"/>
  <c r="G871" i="12"/>
  <c r="I871" i="12"/>
  <c r="K871" i="12"/>
  <c r="O871" i="12"/>
  <c r="Q871" i="12"/>
  <c r="V871" i="12"/>
  <c r="G875" i="12"/>
  <c r="M875" i="12" s="1"/>
  <c r="I875" i="12"/>
  <c r="K875" i="12"/>
  <c r="O875" i="12"/>
  <c r="Q875" i="12"/>
  <c r="V875" i="12"/>
  <c r="G878" i="12"/>
  <c r="M878" i="12" s="1"/>
  <c r="I878" i="12"/>
  <c r="K878" i="12"/>
  <c r="O878" i="12"/>
  <c r="O864" i="12" s="1"/>
  <c r="Q878" i="12"/>
  <c r="Q864" i="12" s="1"/>
  <c r="V878" i="12"/>
  <c r="G882" i="12"/>
  <c r="M882" i="12" s="1"/>
  <c r="I882" i="12"/>
  <c r="K882" i="12"/>
  <c r="O882" i="12"/>
  <c r="Q882" i="12"/>
  <c r="V882" i="12"/>
  <c r="G885" i="12"/>
  <c r="I885" i="12"/>
  <c r="K885" i="12"/>
  <c r="M885" i="12"/>
  <c r="O885" i="12"/>
  <c r="Q885" i="12"/>
  <c r="V885" i="12"/>
  <c r="G888" i="12"/>
  <c r="I888" i="12"/>
  <c r="K888" i="12"/>
  <c r="M888" i="12"/>
  <c r="O888" i="12"/>
  <c r="Q888" i="12"/>
  <c r="V888" i="12"/>
  <c r="G892" i="12"/>
  <c r="M892" i="12" s="1"/>
  <c r="I892" i="12"/>
  <c r="K892" i="12"/>
  <c r="O892" i="12"/>
  <c r="Q892" i="12"/>
  <c r="V892" i="12"/>
  <c r="Q895" i="12"/>
  <c r="G896" i="12"/>
  <c r="I896" i="12"/>
  <c r="K896" i="12"/>
  <c r="M896" i="12"/>
  <c r="M895" i="12" s="1"/>
  <c r="O896" i="12"/>
  <c r="Q896" i="12"/>
  <c r="V896" i="12"/>
  <c r="G899" i="12"/>
  <c r="G895" i="12" s="1"/>
  <c r="I899" i="12"/>
  <c r="K899" i="12"/>
  <c r="M899" i="12"/>
  <c r="O899" i="12"/>
  <c r="Q899" i="12"/>
  <c r="V899" i="12"/>
  <c r="G901" i="12"/>
  <c r="M901" i="12" s="1"/>
  <c r="I901" i="12"/>
  <c r="K901" i="12"/>
  <c r="O901" i="12"/>
  <c r="Q901" i="12"/>
  <c r="V901" i="12"/>
  <c r="G909" i="12"/>
  <c r="M909" i="12" s="1"/>
  <c r="I909" i="12"/>
  <c r="I895" i="12" s="1"/>
  <c r="K909" i="12"/>
  <c r="O909" i="12"/>
  <c r="Q909" i="12"/>
  <c r="V909" i="12"/>
  <c r="G911" i="12"/>
  <c r="I911" i="12"/>
  <c r="K911" i="12"/>
  <c r="M911" i="12"/>
  <c r="O911" i="12"/>
  <c r="Q911" i="12"/>
  <c r="V911" i="12"/>
  <c r="G914" i="12"/>
  <c r="I914" i="12"/>
  <c r="K914" i="12"/>
  <c r="M914" i="12"/>
  <c r="O914" i="12"/>
  <c r="Q914" i="12"/>
  <c r="V914" i="12"/>
  <c r="G918" i="12"/>
  <c r="M918" i="12" s="1"/>
  <c r="I918" i="12"/>
  <c r="K918" i="12"/>
  <c r="O918" i="12"/>
  <c r="Q918" i="12"/>
  <c r="V918" i="12"/>
  <c r="G921" i="12"/>
  <c r="M921" i="12" s="1"/>
  <c r="I921" i="12"/>
  <c r="K921" i="12"/>
  <c r="O921" i="12"/>
  <c r="Q921" i="12"/>
  <c r="V921" i="12"/>
  <c r="G924" i="12"/>
  <c r="I924" i="12"/>
  <c r="K924" i="12"/>
  <c r="M924" i="12"/>
  <c r="O924" i="12"/>
  <c r="Q924" i="12"/>
  <c r="V924" i="12"/>
  <c r="G926" i="12"/>
  <c r="I926" i="12"/>
  <c r="K926" i="12"/>
  <c r="M926" i="12"/>
  <c r="O926" i="12"/>
  <c r="Q926" i="12"/>
  <c r="V926" i="12"/>
  <c r="G929" i="12"/>
  <c r="M929" i="12" s="1"/>
  <c r="I929" i="12"/>
  <c r="K929" i="12"/>
  <c r="O929" i="12"/>
  <c r="Q929" i="12"/>
  <c r="V929" i="12"/>
  <c r="G932" i="12"/>
  <c r="M932" i="12" s="1"/>
  <c r="I932" i="12"/>
  <c r="K932" i="12"/>
  <c r="O932" i="12"/>
  <c r="Q932" i="12"/>
  <c r="V932" i="12"/>
  <c r="G935" i="12"/>
  <c r="I935" i="12"/>
  <c r="K935" i="12"/>
  <c r="M935" i="12"/>
  <c r="O935" i="12"/>
  <c r="Q935" i="12"/>
  <c r="V935" i="12"/>
  <c r="G938" i="12"/>
  <c r="I938" i="12"/>
  <c r="K938" i="12"/>
  <c r="M938" i="12"/>
  <c r="O938" i="12"/>
  <c r="Q938" i="12"/>
  <c r="V938" i="12"/>
  <c r="G940" i="12"/>
  <c r="M940" i="12" s="1"/>
  <c r="I940" i="12"/>
  <c r="K940" i="12"/>
  <c r="O940" i="12"/>
  <c r="Q940" i="12"/>
  <c r="V940" i="12"/>
  <c r="G942" i="12"/>
  <c r="M942" i="12" s="1"/>
  <c r="I942" i="12"/>
  <c r="K942" i="12"/>
  <c r="O942" i="12"/>
  <c r="Q942" i="12"/>
  <c r="V942" i="12"/>
  <c r="G944" i="12"/>
  <c r="I944" i="12"/>
  <c r="K944" i="12"/>
  <c r="M944" i="12"/>
  <c r="O944" i="12"/>
  <c r="Q944" i="12"/>
  <c r="V944" i="12"/>
  <c r="G947" i="12"/>
  <c r="I947" i="12"/>
  <c r="K947" i="12"/>
  <c r="M947" i="12"/>
  <c r="O947" i="12"/>
  <c r="Q947" i="12"/>
  <c r="V947" i="12"/>
  <c r="G950" i="12"/>
  <c r="M950" i="12" s="1"/>
  <c r="I950" i="12"/>
  <c r="K950" i="12"/>
  <c r="O950" i="12"/>
  <c r="Q950" i="12"/>
  <c r="V950" i="12"/>
  <c r="G953" i="12"/>
  <c r="M953" i="12" s="1"/>
  <c r="I953" i="12"/>
  <c r="K953" i="12"/>
  <c r="O953" i="12"/>
  <c r="Q953" i="12"/>
  <c r="V953" i="12"/>
  <c r="G956" i="12"/>
  <c r="I956" i="12"/>
  <c r="K956" i="12"/>
  <c r="M956" i="12"/>
  <c r="O956" i="12"/>
  <c r="Q956" i="12"/>
  <c r="V956" i="12"/>
  <c r="G959" i="12"/>
  <c r="I959" i="12"/>
  <c r="K959" i="12"/>
  <c r="M959" i="12"/>
  <c r="O959" i="12"/>
  <c r="Q959" i="12"/>
  <c r="V959" i="12"/>
  <c r="G962" i="12"/>
  <c r="M962" i="12" s="1"/>
  <c r="I962" i="12"/>
  <c r="K962" i="12"/>
  <c r="O962" i="12"/>
  <c r="Q962" i="12"/>
  <c r="V962" i="12"/>
  <c r="Q965" i="12"/>
  <c r="G966" i="12"/>
  <c r="I966" i="12"/>
  <c r="K966" i="12"/>
  <c r="M966" i="12"/>
  <c r="M965" i="12" s="1"/>
  <c r="O966" i="12"/>
  <c r="Q966" i="12"/>
  <c r="V966" i="12"/>
  <c r="G969" i="12"/>
  <c r="G965" i="12" s="1"/>
  <c r="I969" i="12"/>
  <c r="K969" i="12"/>
  <c r="M969" i="12"/>
  <c r="O969" i="12"/>
  <c r="Q969" i="12"/>
  <c r="V969" i="12"/>
  <c r="G972" i="12"/>
  <c r="M972" i="12" s="1"/>
  <c r="I972" i="12"/>
  <c r="K972" i="12"/>
  <c r="O972" i="12"/>
  <c r="Q972" i="12"/>
  <c r="V972" i="12"/>
  <c r="G975" i="12"/>
  <c r="M975" i="12" s="1"/>
  <c r="I975" i="12"/>
  <c r="I965" i="12" s="1"/>
  <c r="K975" i="12"/>
  <c r="O975" i="12"/>
  <c r="Q975" i="12"/>
  <c r="V975" i="12"/>
  <c r="G979" i="12"/>
  <c r="I979" i="12"/>
  <c r="K979" i="12"/>
  <c r="M979" i="12"/>
  <c r="O979" i="12"/>
  <c r="Q979" i="12"/>
  <c r="V979" i="12"/>
  <c r="G985" i="12"/>
  <c r="I985" i="12"/>
  <c r="K985" i="12"/>
  <c r="M985" i="12"/>
  <c r="O985" i="12"/>
  <c r="Q985" i="12"/>
  <c r="V985" i="12"/>
  <c r="G988" i="12"/>
  <c r="M988" i="12" s="1"/>
  <c r="I988" i="12"/>
  <c r="K988" i="12"/>
  <c r="O988" i="12"/>
  <c r="Q988" i="12"/>
  <c r="V988" i="12"/>
  <c r="G991" i="12"/>
  <c r="M991" i="12" s="1"/>
  <c r="I991" i="12"/>
  <c r="K991" i="12"/>
  <c r="O991" i="12"/>
  <c r="Q991" i="12"/>
  <c r="V991" i="12"/>
  <c r="G994" i="12"/>
  <c r="I994" i="12"/>
  <c r="K994" i="12"/>
  <c r="M994" i="12"/>
  <c r="O994" i="12"/>
  <c r="Q994" i="12"/>
  <c r="V994" i="12"/>
  <c r="G997" i="12"/>
  <c r="I997" i="12"/>
  <c r="K997" i="12"/>
  <c r="M997" i="12"/>
  <c r="O997" i="12"/>
  <c r="Q997" i="12"/>
  <c r="V997" i="12"/>
  <c r="G1000" i="12"/>
  <c r="M1000" i="12" s="1"/>
  <c r="I1000" i="12"/>
  <c r="K1000" i="12"/>
  <c r="O1000" i="12"/>
  <c r="Q1000" i="12"/>
  <c r="V1000" i="12"/>
  <c r="G1003" i="12"/>
  <c r="M1003" i="12" s="1"/>
  <c r="I1003" i="12"/>
  <c r="K1003" i="12"/>
  <c r="O1003" i="12"/>
  <c r="Q1003" i="12"/>
  <c r="V1003" i="12"/>
  <c r="G1006" i="12"/>
  <c r="I1006" i="12"/>
  <c r="K1006" i="12"/>
  <c r="M1006" i="12"/>
  <c r="O1006" i="12"/>
  <c r="Q1006" i="12"/>
  <c r="V1006" i="12"/>
  <c r="G1009" i="12"/>
  <c r="I1009" i="12"/>
  <c r="K1009" i="12"/>
  <c r="M1009" i="12"/>
  <c r="O1009" i="12"/>
  <c r="Q1009" i="12"/>
  <c r="V1009" i="12"/>
  <c r="G1012" i="12"/>
  <c r="M1012" i="12" s="1"/>
  <c r="I1012" i="12"/>
  <c r="K1012" i="12"/>
  <c r="O1012" i="12"/>
  <c r="Q1012" i="12"/>
  <c r="V1012" i="12"/>
  <c r="G1015" i="12"/>
  <c r="M1015" i="12" s="1"/>
  <c r="I1015" i="12"/>
  <c r="K1015" i="12"/>
  <c r="O1015" i="12"/>
  <c r="Q1015" i="12"/>
  <c r="V1015" i="12"/>
  <c r="G1018" i="12"/>
  <c r="I1018" i="12"/>
  <c r="K1018" i="12"/>
  <c r="M1018" i="12"/>
  <c r="O1018" i="12"/>
  <c r="Q1018" i="12"/>
  <c r="V1018" i="12"/>
  <c r="G1022" i="12"/>
  <c r="I1022" i="12"/>
  <c r="K1022" i="12"/>
  <c r="O1022" i="12"/>
  <c r="Q1022" i="12"/>
  <c r="V1022" i="12"/>
  <c r="G1025" i="12"/>
  <c r="M1025" i="12" s="1"/>
  <c r="I1025" i="12"/>
  <c r="K1025" i="12"/>
  <c r="O1025" i="12"/>
  <c r="Q1025" i="12"/>
  <c r="V1025" i="12"/>
  <c r="V1021" i="12" s="1"/>
  <c r="G1028" i="12"/>
  <c r="I1028" i="12"/>
  <c r="K1028" i="12"/>
  <c r="M1028" i="12"/>
  <c r="O1028" i="12"/>
  <c r="Q1028" i="12"/>
  <c r="V1028" i="12"/>
  <c r="G1031" i="12"/>
  <c r="I1031" i="12"/>
  <c r="K1031" i="12"/>
  <c r="M1031" i="12"/>
  <c r="O1031" i="12"/>
  <c r="Q1031" i="12"/>
  <c r="V1031" i="12"/>
  <c r="G1034" i="12"/>
  <c r="M1034" i="12" s="1"/>
  <c r="I1034" i="12"/>
  <c r="K1034" i="12"/>
  <c r="O1034" i="12"/>
  <c r="Q1034" i="12"/>
  <c r="V1034" i="12"/>
  <c r="G1037" i="12"/>
  <c r="M1037" i="12" s="1"/>
  <c r="I1037" i="12"/>
  <c r="K1037" i="12"/>
  <c r="O1037" i="12"/>
  <c r="Q1037" i="12"/>
  <c r="V1037" i="12"/>
  <c r="G1040" i="12"/>
  <c r="I1040" i="12"/>
  <c r="K1040" i="12"/>
  <c r="M1040" i="12"/>
  <c r="O1040" i="12"/>
  <c r="Q1040" i="12"/>
  <c r="V1040" i="12"/>
  <c r="G1046" i="12"/>
  <c r="I1046" i="12"/>
  <c r="K1046" i="12"/>
  <c r="M1046" i="12"/>
  <c r="O1046" i="12"/>
  <c r="Q1046" i="12"/>
  <c r="V1046" i="12"/>
  <c r="G1049" i="12"/>
  <c r="G1050" i="12"/>
  <c r="M1050" i="12" s="1"/>
  <c r="I1050" i="12"/>
  <c r="K1050" i="12"/>
  <c r="O1050" i="12"/>
  <c r="Q1050" i="12"/>
  <c r="V1050" i="12"/>
  <c r="V1049" i="12" s="1"/>
  <c r="G1056" i="12"/>
  <c r="I1056" i="12"/>
  <c r="K1056" i="12"/>
  <c r="M1056" i="12"/>
  <c r="O1056" i="12"/>
  <c r="Q1056" i="12"/>
  <c r="V1056" i="12"/>
  <c r="G1061" i="12"/>
  <c r="I1061" i="12"/>
  <c r="K1061" i="12"/>
  <c r="M1061" i="12"/>
  <c r="O1061" i="12"/>
  <c r="Q1061" i="12"/>
  <c r="V1061" i="12"/>
  <c r="G1066" i="12"/>
  <c r="M1066" i="12" s="1"/>
  <c r="I1066" i="12"/>
  <c r="K1066" i="12"/>
  <c r="O1066" i="12"/>
  <c r="O1049" i="12" s="1"/>
  <c r="Q1066" i="12"/>
  <c r="V1066" i="12"/>
  <c r="G1070" i="12"/>
  <c r="M1070" i="12" s="1"/>
  <c r="I1070" i="12"/>
  <c r="K1070" i="12"/>
  <c r="O1070" i="12"/>
  <c r="Q1070" i="12"/>
  <c r="V1070" i="12"/>
  <c r="G1074" i="12"/>
  <c r="I1074" i="12"/>
  <c r="K1074" i="12"/>
  <c r="M1074" i="12"/>
  <c r="O1074" i="12"/>
  <c r="Q1074" i="12"/>
  <c r="V1074" i="12"/>
  <c r="G1077" i="12"/>
  <c r="I1077" i="12"/>
  <c r="K1077" i="12"/>
  <c r="M1077" i="12"/>
  <c r="O1077" i="12"/>
  <c r="Q1077" i="12"/>
  <c r="V1077" i="12"/>
  <c r="G1081" i="12"/>
  <c r="M1081" i="12" s="1"/>
  <c r="I1081" i="12"/>
  <c r="K1081" i="12"/>
  <c r="O1081" i="12"/>
  <c r="Q1081" i="12"/>
  <c r="V1081" i="12"/>
  <c r="V1080" i="12" s="1"/>
  <c r="G1086" i="12"/>
  <c r="I1086" i="12"/>
  <c r="K1086" i="12"/>
  <c r="M1086" i="12"/>
  <c r="O1086" i="12"/>
  <c r="Q1086" i="12"/>
  <c r="V1086" i="12"/>
  <c r="G1089" i="12"/>
  <c r="I1089" i="12"/>
  <c r="K1089" i="12"/>
  <c r="M1089" i="12"/>
  <c r="O1089" i="12"/>
  <c r="Q1089" i="12"/>
  <c r="V1089" i="12"/>
  <c r="G1092" i="12"/>
  <c r="M1092" i="12" s="1"/>
  <c r="I1092" i="12"/>
  <c r="K1092" i="12"/>
  <c r="O1092" i="12"/>
  <c r="O1080" i="12" s="1"/>
  <c r="Q1092" i="12"/>
  <c r="V1092" i="12"/>
  <c r="G1094" i="12"/>
  <c r="M1094" i="12" s="1"/>
  <c r="I1094" i="12"/>
  <c r="K1094" i="12"/>
  <c r="O1094" i="12"/>
  <c r="Q1094" i="12"/>
  <c r="V1094" i="12"/>
  <c r="G1096" i="12"/>
  <c r="I1096" i="12"/>
  <c r="K1096" i="12"/>
  <c r="M1096" i="12"/>
  <c r="O1096" i="12"/>
  <c r="Q1096" i="12"/>
  <c r="V1096" i="12"/>
  <c r="G1099" i="12"/>
  <c r="I1099" i="12"/>
  <c r="K1099" i="12"/>
  <c r="M1099" i="12"/>
  <c r="O1099" i="12"/>
  <c r="Q1099" i="12"/>
  <c r="V1099" i="12"/>
  <c r="G1102" i="12"/>
  <c r="M1102" i="12" s="1"/>
  <c r="I1102" i="12"/>
  <c r="K1102" i="12"/>
  <c r="O1102" i="12"/>
  <c r="Q1102" i="12"/>
  <c r="V1102" i="12"/>
  <c r="G1106" i="12"/>
  <c r="M1106" i="12" s="1"/>
  <c r="I1106" i="12"/>
  <c r="K1106" i="12"/>
  <c r="O1106" i="12"/>
  <c r="Q1106" i="12"/>
  <c r="V1106" i="12"/>
  <c r="G1109" i="12"/>
  <c r="I1109" i="12"/>
  <c r="K1109" i="12"/>
  <c r="M1109" i="12"/>
  <c r="O1109" i="12"/>
  <c r="Q1109" i="12"/>
  <c r="V1109" i="12"/>
  <c r="G1113" i="12"/>
  <c r="I1113" i="12"/>
  <c r="K1113" i="12"/>
  <c r="O1113" i="12"/>
  <c r="O1112" i="12" s="1"/>
  <c r="Q1113" i="12"/>
  <c r="Q1112" i="12" s="1"/>
  <c r="V1113" i="12"/>
  <c r="G1115" i="12"/>
  <c r="M1115" i="12" s="1"/>
  <c r="I1115" i="12"/>
  <c r="K1115" i="12"/>
  <c r="O1115" i="12"/>
  <c r="Q1115" i="12"/>
  <c r="V1115" i="12"/>
  <c r="G1120" i="12"/>
  <c r="I1120" i="12"/>
  <c r="K1120" i="12"/>
  <c r="M1120" i="12"/>
  <c r="O1120" i="12"/>
  <c r="Q1120" i="12"/>
  <c r="V1120" i="12"/>
  <c r="G1125" i="12"/>
  <c r="I1125" i="12"/>
  <c r="K1125" i="12"/>
  <c r="M1125" i="12"/>
  <c r="O1125" i="12"/>
  <c r="Q1125" i="12"/>
  <c r="V1125" i="12"/>
  <c r="G1129" i="12"/>
  <c r="M1129" i="12" s="1"/>
  <c r="I1129" i="12"/>
  <c r="K1129" i="12"/>
  <c r="O1129" i="12"/>
  <c r="Q1129" i="12"/>
  <c r="V1129" i="12"/>
  <c r="G1133" i="12"/>
  <c r="M1133" i="12" s="1"/>
  <c r="I1133" i="12"/>
  <c r="K1133" i="12"/>
  <c r="O1133" i="12"/>
  <c r="Q1133" i="12"/>
  <c r="V1133" i="12"/>
  <c r="G1135" i="12"/>
  <c r="I1135" i="12"/>
  <c r="K1135" i="12"/>
  <c r="M1135" i="12"/>
  <c r="O1135" i="12"/>
  <c r="Q1135" i="12"/>
  <c r="V1135" i="12"/>
  <c r="G1137" i="12"/>
  <c r="I1137" i="12"/>
  <c r="K1137" i="12"/>
  <c r="M1137" i="12"/>
  <c r="O1137" i="12"/>
  <c r="Q1137" i="12"/>
  <c r="V1137" i="12"/>
  <c r="G1140" i="12"/>
  <c r="O1140" i="12"/>
  <c r="G1141" i="12"/>
  <c r="M1141" i="12" s="1"/>
  <c r="I1141" i="12"/>
  <c r="I1140" i="12" s="1"/>
  <c r="K1141" i="12"/>
  <c r="O1141" i="12"/>
  <c r="Q1141" i="12"/>
  <c r="Q1140" i="12" s="1"/>
  <c r="V1141" i="12"/>
  <c r="G1147" i="12"/>
  <c r="I1147" i="12"/>
  <c r="K1147" i="12"/>
  <c r="M1147" i="12"/>
  <c r="O1147" i="12"/>
  <c r="Q1147" i="12"/>
  <c r="V1147" i="12"/>
  <c r="G1150" i="12"/>
  <c r="I1150" i="12"/>
  <c r="K1150" i="12"/>
  <c r="M1150" i="12"/>
  <c r="O1150" i="12"/>
  <c r="Q1150" i="12"/>
  <c r="V1150" i="12"/>
  <c r="G1156" i="12"/>
  <c r="M1156" i="12" s="1"/>
  <c r="I1156" i="12"/>
  <c r="K1156" i="12"/>
  <c r="O1156" i="12"/>
  <c r="Q1156" i="12"/>
  <c r="V1156" i="12"/>
  <c r="G1162" i="12"/>
  <c r="M1162" i="12" s="1"/>
  <c r="I1162" i="12"/>
  <c r="K1162" i="12"/>
  <c r="O1162" i="12"/>
  <c r="Q1162" i="12"/>
  <c r="V1162" i="12"/>
  <c r="K1164" i="12"/>
  <c r="V1164" i="12"/>
  <c r="G1165" i="12"/>
  <c r="G1164" i="12" s="1"/>
  <c r="I1165" i="12"/>
  <c r="I1164" i="12" s="1"/>
  <c r="K1165" i="12"/>
  <c r="M1165" i="12"/>
  <c r="M1164" i="12" s="1"/>
  <c r="O1165" i="12"/>
  <c r="O1164" i="12" s="1"/>
  <c r="Q1165" i="12"/>
  <c r="Q1164" i="12" s="1"/>
  <c r="V1165" i="12"/>
  <c r="G1169" i="12"/>
  <c r="O1169" i="12"/>
  <c r="G1170" i="12"/>
  <c r="M1170" i="12" s="1"/>
  <c r="M1169" i="12" s="1"/>
  <c r="I1170" i="12"/>
  <c r="I1169" i="12" s="1"/>
  <c r="K1170" i="12"/>
  <c r="K1169" i="12" s="1"/>
  <c r="O1170" i="12"/>
  <c r="Q1170" i="12"/>
  <c r="Q1169" i="12" s="1"/>
  <c r="V1170" i="12"/>
  <c r="G1172" i="12"/>
  <c r="I1172" i="12"/>
  <c r="K1172" i="12"/>
  <c r="M1172" i="12"/>
  <c r="O1172" i="12"/>
  <c r="Q1172" i="12"/>
  <c r="V1172" i="12"/>
  <c r="M1189" i="12"/>
  <c r="G1190" i="12"/>
  <c r="M1190" i="12" s="1"/>
  <c r="I1190" i="12"/>
  <c r="I1189" i="12" s="1"/>
  <c r="K1190" i="12"/>
  <c r="K1189" i="12" s="1"/>
  <c r="O1190" i="12"/>
  <c r="O1189" i="12" s="1"/>
  <c r="Q1190" i="12"/>
  <c r="Q1189" i="12" s="1"/>
  <c r="V1190" i="12"/>
  <c r="V1189" i="12" s="1"/>
  <c r="I1193" i="12"/>
  <c r="G1194" i="12"/>
  <c r="I1194" i="12"/>
  <c r="K1194" i="12"/>
  <c r="K1193" i="12" s="1"/>
  <c r="M1194" i="12"/>
  <c r="O1194" i="12"/>
  <c r="Q1194" i="12"/>
  <c r="V1194" i="12"/>
  <c r="V1193" i="12" s="1"/>
  <c r="G1197" i="12"/>
  <c r="I1197" i="12"/>
  <c r="K1197" i="12"/>
  <c r="M1197" i="12"/>
  <c r="O1197" i="12"/>
  <c r="O1193" i="12" s="1"/>
  <c r="Q1197" i="12"/>
  <c r="V1197" i="12"/>
  <c r="G1200" i="12"/>
  <c r="M1200" i="12" s="1"/>
  <c r="I1200" i="12"/>
  <c r="K1200" i="12"/>
  <c r="O1200" i="12"/>
  <c r="Q1200" i="12"/>
  <c r="Q1193" i="12" s="1"/>
  <c r="V1200" i="12"/>
  <c r="G1202" i="12"/>
  <c r="M1202" i="12" s="1"/>
  <c r="I1202" i="12"/>
  <c r="K1202" i="12"/>
  <c r="O1202" i="12"/>
  <c r="Q1202" i="12"/>
  <c r="V1202" i="12"/>
  <c r="G1204" i="12"/>
  <c r="I1204" i="12"/>
  <c r="K1204" i="12"/>
  <c r="M1204" i="12"/>
  <c r="O1204" i="12"/>
  <c r="Q1204" i="12"/>
  <c r="V1204" i="12"/>
  <c r="G1207" i="12"/>
  <c r="M1207" i="12" s="1"/>
  <c r="M1206" i="12" s="1"/>
  <c r="I1207" i="12"/>
  <c r="K1207" i="12"/>
  <c r="O1207" i="12"/>
  <c r="O1206" i="12" s="1"/>
  <c r="Q1207" i="12"/>
  <c r="Q1206" i="12" s="1"/>
  <c r="V1207" i="12"/>
  <c r="G1210" i="12"/>
  <c r="M1210" i="12" s="1"/>
  <c r="I1210" i="12"/>
  <c r="K1210" i="12"/>
  <c r="K1206" i="12" s="1"/>
  <c r="O1210" i="12"/>
  <c r="Q1210" i="12"/>
  <c r="V1210" i="12"/>
  <c r="G1213" i="12"/>
  <c r="I1213" i="12"/>
  <c r="K1213" i="12"/>
  <c r="M1213" i="12"/>
  <c r="O1213" i="12"/>
  <c r="Q1213" i="12"/>
  <c r="V1213" i="12"/>
  <c r="AE1217" i="12"/>
  <c r="I20" i="1"/>
  <c r="I19" i="1"/>
  <c r="I18" i="1"/>
  <c r="I17" i="1"/>
  <c r="I16" i="1"/>
  <c r="I112" i="1"/>
  <c r="J111" i="1" s="1"/>
  <c r="F51" i="1"/>
  <c r="G23" i="1" s="1"/>
  <c r="G51" i="1"/>
  <c r="G25" i="1" s="1"/>
  <c r="A25" i="1" s="1"/>
  <c r="H50" i="1"/>
  <c r="I50" i="1" s="1"/>
  <c r="H49" i="1"/>
  <c r="I49" i="1" s="1"/>
  <c r="H48" i="1"/>
  <c r="I48" i="1" s="1"/>
  <c r="H47" i="1"/>
  <c r="I47" i="1" s="1"/>
  <c r="H46" i="1"/>
  <c r="I46" i="1" s="1"/>
  <c r="H44" i="1"/>
  <c r="I44" i="1" s="1"/>
  <c r="H43" i="1"/>
  <c r="I43" i="1" s="1"/>
  <c r="H42" i="1"/>
  <c r="I42" i="1" s="1"/>
  <c r="H41" i="1"/>
  <c r="I41" i="1" s="1"/>
  <c r="H40" i="1"/>
  <c r="H39" i="1"/>
  <c r="H51" i="1" s="1"/>
  <c r="J28" i="1"/>
  <c r="J26" i="1"/>
  <c r="G38" i="1"/>
  <c r="F38" i="1"/>
  <c r="J23" i="1"/>
  <c r="J24" i="1"/>
  <c r="J25" i="1"/>
  <c r="J27" i="1"/>
  <c r="E24" i="1"/>
  <c r="E26" i="1"/>
  <c r="J81" i="1" l="1"/>
  <c r="J73" i="1"/>
  <c r="J75" i="1"/>
  <c r="J83" i="1"/>
  <c r="J77" i="1"/>
  <c r="J87" i="1"/>
  <c r="J93" i="1"/>
  <c r="J99" i="1"/>
  <c r="J105" i="1"/>
  <c r="J69" i="1"/>
  <c r="J79" i="1"/>
  <c r="J85" i="1"/>
  <c r="J91" i="1"/>
  <c r="J97" i="1"/>
  <c r="J103" i="1"/>
  <c r="J89" i="1"/>
  <c r="J95" i="1"/>
  <c r="J101" i="1"/>
  <c r="J71" i="1"/>
  <c r="J72" i="1"/>
  <c r="J74" i="1"/>
  <c r="J76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07" i="1"/>
  <c r="J109" i="1"/>
  <c r="J70" i="1"/>
  <c r="H45" i="1"/>
  <c r="I45" i="1" s="1"/>
  <c r="A26" i="1"/>
  <c r="G26" i="1"/>
  <c r="G28" i="1"/>
  <c r="A23" i="1"/>
  <c r="M15" i="16"/>
  <c r="M14" i="16" s="1"/>
  <c r="M9" i="16"/>
  <c r="M8" i="16" s="1"/>
  <c r="M25" i="15"/>
  <c r="M40" i="15"/>
  <c r="G40" i="15"/>
  <c r="M65" i="15"/>
  <c r="M58" i="15" s="1"/>
  <c r="M17" i="15"/>
  <c r="M16" i="15" s="1"/>
  <c r="M34" i="14"/>
  <c r="M93" i="14"/>
  <c r="M92" i="14" s="1"/>
  <c r="M29" i="14"/>
  <c r="M28" i="14" s="1"/>
  <c r="M21" i="14"/>
  <c r="M8" i="14" s="1"/>
  <c r="M100" i="13"/>
  <c r="M92" i="13" s="1"/>
  <c r="M50" i="13"/>
  <c r="M49" i="13" s="1"/>
  <c r="M43" i="13"/>
  <c r="M40" i="13" s="1"/>
  <c r="M21" i="13"/>
  <c r="M8" i="13" s="1"/>
  <c r="M1140" i="12"/>
  <c r="K1112" i="12"/>
  <c r="V1206" i="12"/>
  <c r="G1193" i="12"/>
  <c r="M1193" i="12"/>
  <c r="G1189" i="12"/>
  <c r="V1169" i="12"/>
  <c r="V1112" i="12"/>
  <c r="K1080" i="12"/>
  <c r="G1080" i="12"/>
  <c r="K1049" i="12"/>
  <c r="K1021" i="12"/>
  <c r="Q1021" i="12"/>
  <c r="G1021" i="12"/>
  <c r="M1022" i="12"/>
  <c r="M1021" i="12" s="1"/>
  <c r="G680" i="12"/>
  <c r="M687" i="12"/>
  <c r="I680" i="12"/>
  <c r="K1140" i="12"/>
  <c r="O680" i="12"/>
  <c r="G1112" i="12"/>
  <c r="M1113" i="12"/>
  <c r="M1112" i="12" s="1"/>
  <c r="I1021" i="12"/>
  <c r="I1080" i="12"/>
  <c r="I1049" i="12"/>
  <c r="O1021" i="12"/>
  <c r="O965" i="12"/>
  <c r="O895" i="12"/>
  <c r="I1206" i="12"/>
  <c r="G1206" i="12"/>
  <c r="V1140" i="12"/>
  <c r="I1112" i="12"/>
  <c r="Q1080" i="12"/>
  <c r="M1080" i="12"/>
  <c r="Q1049" i="12"/>
  <c r="M1049" i="12"/>
  <c r="V965" i="12"/>
  <c r="K965" i="12"/>
  <c r="V895" i="12"/>
  <c r="K895" i="12"/>
  <c r="G864" i="12"/>
  <c r="I864" i="12"/>
  <c r="M653" i="12"/>
  <c r="M527" i="12"/>
  <c r="V680" i="12"/>
  <c r="I653" i="12"/>
  <c r="V864" i="12"/>
  <c r="K819" i="12"/>
  <c r="Q743" i="12"/>
  <c r="I743" i="12"/>
  <c r="M680" i="12"/>
  <c r="K653" i="12"/>
  <c r="Q653" i="12"/>
  <c r="V632" i="12"/>
  <c r="I632" i="12"/>
  <c r="G632" i="12"/>
  <c r="V556" i="12"/>
  <c r="I556" i="12"/>
  <c r="G556" i="12"/>
  <c r="M481" i="12"/>
  <c r="M469" i="12" s="1"/>
  <c r="K406" i="12"/>
  <c r="G406" i="12"/>
  <c r="K349" i="12"/>
  <c r="G349" i="12"/>
  <c r="V181" i="12"/>
  <c r="I181" i="12"/>
  <c r="O48" i="12"/>
  <c r="V8" i="12"/>
  <c r="I8" i="12"/>
  <c r="K556" i="12"/>
  <c r="V469" i="12"/>
  <c r="K469" i="12"/>
  <c r="O283" i="12"/>
  <c r="K181" i="12"/>
  <c r="Q127" i="12"/>
  <c r="M127" i="12"/>
  <c r="G48" i="12"/>
  <c r="M57" i="12"/>
  <c r="V48" i="12"/>
  <c r="K48" i="12"/>
  <c r="K8" i="12"/>
  <c r="AF1217" i="12"/>
  <c r="M871" i="12"/>
  <c r="M864" i="12" s="1"/>
  <c r="V819" i="12"/>
  <c r="I819" i="12"/>
  <c r="G819" i="12"/>
  <c r="O743" i="12"/>
  <c r="G743" i="12"/>
  <c r="V653" i="12"/>
  <c r="Q632" i="12"/>
  <c r="Q556" i="12"/>
  <c r="K527" i="12"/>
  <c r="V406" i="12"/>
  <c r="I406" i="12"/>
  <c r="I381" i="12"/>
  <c r="I369" i="12"/>
  <c r="V349" i="12"/>
  <c r="I349" i="12"/>
  <c r="Q181" i="12"/>
  <c r="M181" i="12"/>
  <c r="K127" i="12"/>
  <c r="G127" i="12"/>
  <c r="Q8" i="12"/>
  <c r="M8" i="12"/>
  <c r="Q819" i="12"/>
  <c r="K680" i="12"/>
  <c r="O588" i="12"/>
  <c r="G588" i="12"/>
  <c r="M588" i="12"/>
  <c r="V527" i="12"/>
  <c r="I527" i="12"/>
  <c r="G527" i="12"/>
  <c r="M406" i="12"/>
  <c r="G381" i="12"/>
  <c r="M382" i="12"/>
  <c r="M381" i="12" s="1"/>
  <c r="G369" i="12"/>
  <c r="M370" i="12"/>
  <c r="M369" i="12" s="1"/>
  <c r="M349" i="12"/>
  <c r="G283" i="12"/>
  <c r="M292" i="12"/>
  <c r="M283" i="12" s="1"/>
  <c r="V283" i="12"/>
  <c r="V127" i="12"/>
  <c r="I127" i="12"/>
  <c r="M48" i="12"/>
  <c r="I21" i="1"/>
  <c r="I39" i="1"/>
  <c r="I51" i="1" s="1"/>
  <c r="J48" i="1" s="1"/>
  <c r="J112" i="1" l="1"/>
  <c r="J41" i="1"/>
  <c r="G24" i="1"/>
  <c r="A27" i="1" s="1"/>
  <c r="A24" i="1"/>
  <c r="J42" i="1"/>
  <c r="J45" i="1"/>
  <c r="J43" i="1"/>
  <c r="J46" i="1"/>
  <c r="J49" i="1"/>
  <c r="J47" i="1"/>
  <c r="J39" i="1"/>
  <c r="J51" i="1" s="1"/>
  <c r="J44" i="1"/>
  <c r="J50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A66EB6C5-1413-46F1-8B3F-6395B3F7071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6B2481-BF55-4A33-8FCF-AC3910967CC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8040BE27-D06D-434C-B68D-56C7DC9738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7AA3D8A-A26C-4FBA-BD95-399D9DB04BB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D933B2D-E138-4D43-955A-0BDAD1D4DAE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F6676F1-E871-4D52-9290-F6FCBA3736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47F450D7-839E-45B0-9CE9-B5853116764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38FA493-4864-407D-A70D-7862C8AB195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50064043-0934-4CE1-94AB-D637ADD3834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3DB0F2D-0D29-4BEC-9E75-2F9A5C3A06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<sst xmlns="http://schemas.openxmlformats.org/spreadsheetml/2006/main" count="6312" uniqueCount="1608">
  <si>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</si>
  <si>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</si>
  <si>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</si>
  <si>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</si>
  <si>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</si>
  <si>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</si>
  <si>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</si>
  <si>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</si>
  <si>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</si>
  <si>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</si>
  <si>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</si>
  <si>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</si>
  <si>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</si>
  <si>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</si>
  <si>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</si>
  <si>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</si>
  <si>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</si>
  <si>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</si>
  <si>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</si>
  <si>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</si>
  <si>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</si>
  <si>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</si>
  <si>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</si>
  <si>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</si>
  <si>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</si>
  <si>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</si>
  <si>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</si>
  <si>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</si>
  <si>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</si>
  <si>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</si>
  <si>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</si>
  <si>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</si>
  <si>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</si>
  <si>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</si>
  <si>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</si>
  <si>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</si>
  <si>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</si>
  <si>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</si>
  <si>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</si>
  <si>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</si>
  <si>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</si>
  <si>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</si>
  <si>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</si>
  <si>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23-12</t>
  </si>
  <si>
    <t>Hasičská zbrojnice Podivín</t>
  </si>
  <si>
    <t>Stavba</t>
  </si>
  <si>
    <t>Stavební objekt</t>
  </si>
  <si>
    <t>01</t>
  </si>
  <si>
    <t>Hasičská zbrojnice - stavební část</t>
  </si>
  <si>
    <t>23-12-01</t>
  </si>
  <si>
    <t>Architektinické a konstrukční řešení -  Hasičská zbrojnice Podivín</t>
  </si>
  <si>
    <t>01-ZTI</t>
  </si>
  <si>
    <t>Stavební část - zdravotechnika</t>
  </si>
  <si>
    <t>23-12-01ZTI</t>
  </si>
  <si>
    <t>Zdravotechnika - Hasičská zbrojnice Podivín</t>
  </si>
  <si>
    <t>02</t>
  </si>
  <si>
    <t>Zpevněné plochy</t>
  </si>
  <si>
    <t>23-12-02</t>
  </si>
  <si>
    <t>Zpevněné plochy - hasičská zbrojnice Podivín</t>
  </si>
  <si>
    <t>03</t>
  </si>
  <si>
    <t>Demolice stávající zbrojnice</t>
  </si>
  <si>
    <t>23-12-03</t>
  </si>
  <si>
    <t>Demolice stávající hasičské zbrojnice</t>
  </si>
  <si>
    <t>04</t>
  </si>
  <si>
    <t>Subdodávky</t>
  </si>
  <si>
    <t>23-12-04</t>
  </si>
  <si>
    <t>Subdodávky - hasičská zbrojnice</t>
  </si>
  <si>
    <t>Celkem za stavbu</t>
  </si>
  <si>
    <t>CZK</t>
  </si>
  <si>
    <t>#POPS</t>
  </si>
  <si>
    <t>Popis stavby: 23-12 - Hasičská zbrojnice Podivín</t>
  </si>
  <si>
    <t>#POPO</t>
  </si>
  <si>
    <t>Popis objektu: 01 - Hasičská zbrojnice - stavební část</t>
  </si>
  <si>
    <t>#POPR</t>
  </si>
  <si>
    <t>Popis rozpočtu: 23-12-01 - Architektinické a konstrukční řešení -  Hasičská zbrojnice Podivín</t>
  </si>
  <si>
    <t>Popis objektu: 01-ZTI - Stavební část - zdravotechnika</t>
  </si>
  <si>
    <t>Popis rozpočtu: 23-12-01ZTI - Zdravotechnika - Hasičská zbrojnice Podivín</t>
  </si>
  <si>
    <t>Popis objektu: 02 - Zpevněné plochy</t>
  </si>
  <si>
    <t>Popis rozpočtu: 23-12-02 - Zpevněné plochy - hasičská zbrojnice Podivín</t>
  </si>
  <si>
    <t>Popis objektu: 03 - Demolice stávající zbrojnice</t>
  </si>
  <si>
    <t>Popis rozpočtu: 23-12-03 - Demolice stávající hasičské zbrojnice</t>
  </si>
  <si>
    <t>Popis objektu: 04 - Subdodávky</t>
  </si>
  <si>
    <t>Popis rozpočtu: 23-12-04 - Subdodávky - hasičská zbrojnice</t>
  </si>
  <si>
    <t>Rekapitulace dílů</t>
  </si>
  <si>
    <t>Typ dílu</t>
  </si>
  <si>
    <t>1</t>
  </si>
  <si>
    <t>Zemní práce</t>
  </si>
  <si>
    <t>2</t>
  </si>
  <si>
    <t>Základy a zvláštní zakládání</t>
  </si>
  <si>
    <t>22</t>
  </si>
  <si>
    <t>Piloty</t>
  </si>
  <si>
    <t>3</t>
  </si>
  <si>
    <t>Svislé a kompletní konstrukce</t>
  </si>
  <si>
    <t>4</t>
  </si>
  <si>
    <t>Vodorovné konstrukce</t>
  </si>
  <si>
    <t>416</t>
  </si>
  <si>
    <t>Podhledy a mezistropy montované lehké</t>
  </si>
  <si>
    <t>43</t>
  </si>
  <si>
    <t>Schodiště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</si>
  <si>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</si>
  <si>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</si>
  <si>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</si>
  <si>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</si>
  <si>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</si>
  <si>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</si>
  <si>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</si>
  <si>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</si>
  <si>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</si>
  <si>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</si>
  <si>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</si>
  <si>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</si>
  <si>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</si>
  <si>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</si>
  <si>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</si>
  <si>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</si>
  <si>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</si>
  <si>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</si>
  <si>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</si>
  <si>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</si>
  <si>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</si>
  <si>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</si>
  <si>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</si>
  <si>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</si>
  <si>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</si>
  <si>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</si>
  <si>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</si>
  <si>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</si>
  <si>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</si>
  <si>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</si>
  <si>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</si>
  <si>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</si>
  <si>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</si>
  <si>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</si>
  <si>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</si>
  <si>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</si>
  <si>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730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</si>
  <si>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</si>
  <si>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</si>
  <si>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</si>
  <si>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</si>
  <si>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</si>
  <si>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</si>
  <si>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</si>
  <si>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</si>
  <si>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</si>
  <si>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</si>
  <si>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</si>
  <si>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</si>
  <si>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</si>
  <si>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</si>
  <si>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</si>
  <si>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</si>
  <si>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</si>
  <si>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</si>
  <si>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</si>
  <si>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</si>
  <si>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</si>
  <si>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</si>
  <si>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</si>
  <si>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</si>
  <si>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</si>
  <si>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799</t>
  </si>
  <si>
    <t>Prosklené dělící příčky a dveřní otvory</t>
  </si>
  <si>
    <t>M21</t>
  </si>
  <si>
    <t>Elektromontáže+bleskosvod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</si>
  <si>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</si>
  <si>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</si>
  <si>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</si>
  <si>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</si>
  <si>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</si>
  <si>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</si>
  <si>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</si>
  <si>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</si>
  <si>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</si>
  <si>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</si>
  <si>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</si>
  <si>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</si>
  <si>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</si>
  <si>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</si>
  <si>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</si>
  <si>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</si>
  <si>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</si>
  <si>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</si>
  <si>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</si>
  <si>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</si>
  <si>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</si>
  <si>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</si>
  <si>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</si>
  <si>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</si>
  <si>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</si>
  <si>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</si>
  <si>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</si>
  <si>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</si>
  <si>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</si>
  <si>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</si>
  <si>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</si>
  <si>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</si>
  <si>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</si>
  <si>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</si>
  <si>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</si>
  <si>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</si>
  <si>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122201102R00</t>
  </si>
  <si>
    <t>Odkopávky a  prokopávky nezapažené v hornině 3  přes 100 do 1 000 m3</t>
  </si>
  <si>
    <t>m3</t>
  </si>
  <si>
    <t>800-1</t>
  </si>
  <si>
    <t>RTS 23/ II</t>
  </si>
  <si>
    <t>RTS 23/ I</t>
  </si>
  <si>
    <t>Práce</t>
  </si>
  <si>
    <t>Běžná</t>
  </si>
  <si>
    <t>POL1_</t>
  </si>
  <si>
    <t>s přehozením výkopku na vzdálenost do 3 m nebo s naložením na dopravní prostředek,</t>
  </si>
  <si>
    <t>SPI</t>
  </si>
  <si>
    <t>snížení terénu : 16*20*2,2*0,5+14,5*12*1,8*0,5</t>
  </si>
  <si>
    <t>VV</t>
  </si>
  <si>
    <t>SPU</t>
  </si>
  <si>
    <t>122201109R00</t>
  </si>
  <si>
    <t>Odkopávky a  prokopávky nezapažené v hornině 3  příplatek k cenám za lepivost horniny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</si>
  <si>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</si>
  <si>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</si>
  <si>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</si>
  <si>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0,6*0,5*14,15+0,9*0,5*14,15*3</t>
  </si>
  <si>
    <t>0,6*0,5*(14,2+1*2)</t>
  </si>
  <si>
    <t>132201119R00</t>
  </si>
  <si>
    <t xml:space="preserve">Hloubení rýh šířky do 60 cm příplatek za lepivost, v hornině 3,  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</si>
  <si>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</si>
  <si>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</si>
  <si>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</si>
  <si>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pro patky : 1,5*1,5*0,5*4</t>
  </si>
  <si>
    <t>základová deska pod věž na hadice : 3*3*0,35</t>
  </si>
  <si>
    <t>133201109R00</t>
  </si>
  <si>
    <t>Hloubení šachet v hornině 3  příplatek za lepivost horniny</t>
  </si>
  <si>
    <t>139601102R00</t>
  </si>
  <si>
    <t>Ruční výkop jam, rýh a šachet v hornině 3</t>
  </si>
  <si>
    <t>s přehozením na vzdálenost do 5 m nebo s naložením na ruční dopravní prostředek</t>
  </si>
  <si>
    <t>ruční okop podél klenby sklepa : 2,3*(6,2+4,5)*0,9+1,5*1,5*0,5*6+0,3*6,8*3,5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</si>
  <si>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</si>
  <si>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</si>
  <si>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</si>
  <si>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508,6+28,2075+7,65+36,039</t>
  </si>
  <si>
    <t>167101102R00</t>
  </si>
  <si>
    <t>Nakládání, skládání, překládání neulehlého výkopku nakládání výkopku  přes 100 m3, z horniny 1 až 4</t>
  </si>
  <si>
    <t>167101103R00</t>
  </si>
  <si>
    <t>Nakládání, skládání, překládání neulehlého výkopku skládání nebo překládání výkopku  z horniny 1 až 4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</si>
  <si>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</si>
  <si>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</si>
  <si>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</si>
  <si>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</si>
  <si>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273321321R00</t>
  </si>
  <si>
    <t>Beton základových desek železový třídy C 20/25</t>
  </si>
  <si>
    <t>801-1</t>
  </si>
  <si>
    <t>bez dodávky a uložení výztuže</t>
  </si>
  <si>
    <t>ZD1 : 3*3*0,25</t>
  </si>
  <si>
    <t>273351215R00</t>
  </si>
  <si>
    <t>Bednění stěn základových desek zřízení</t>
  </si>
  <si>
    <t>m2</t>
  </si>
  <si>
    <t>svislé nebo šikmé (odkloněné) , půdorysně přímé nebo zalomené, stěn základových desek ve volných nebo zapažených jámách, rýhách, šachtách, včetně případných vzpěr,</t>
  </si>
  <si>
    <t>ZD1 : 0,25*3*4</t>
  </si>
  <si>
    <t>273351216R00</t>
  </si>
  <si>
    <t>Bednění stěn základových desek odstranění</t>
  </si>
  <si>
    <t>Včetně očištění, vytřídění a uložení bednicího materiálu.</t>
  </si>
  <si>
    <t>POP</t>
  </si>
  <si>
    <t>273361821R00</t>
  </si>
  <si>
    <t>Výztuž základových desek z betonářské oceli 10 505(R)</t>
  </si>
  <si>
    <t>t</t>
  </si>
  <si>
    <t>včetně distančních prvků</t>
  </si>
  <si>
    <t xml:space="preserve">ZD1 : </t>
  </si>
  <si>
    <t>R10 : (40+2,9*60+3,6*60)*0,69*1,2*0,001</t>
  </si>
  <si>
    <t>R12 : 1,3*70*0,89*1,2*0,001</t>
  </si>
  <si>
    <t>274272140RT4</t>
  </si>
  <si>
    <t>Zdivo základové z bednicích tvárnic tloušťky 300 mm, výplň betonem C 20/25</t>
  </si>
  <si>
    <t>s výplní betonem, bez výztuže,</t>
  </si>
  <si>
    <t>ZD1 - od základové desky po podkladní beton : 0,75*2,3*4</t>
  </si>
  <si>
    <t>274313621R00</t>
  </si>
  <si>
    <t>Beton základových pasů prostý třídy C 20/25</t>
  </si>
  <si>
    <t>Včetně dodávky a uložení betonu a kamene.</t>
  </si>
  <si>
    <t>základový pas v zemi : 0,6*0,5*14,15+0,9*0,5*14,15*3</t>
  </si>
  <si>
    <t>274321321R00</t>
  </si>
  <si>
    <t>Beton základových pasů železový třídy C 20/25</t>
  </si>
  <si>
    <t>včetně dodávky a uložení betonu, bez výztuže</t>
  </si>
  <si>
    <t>Z1 : 0,33*0,5*13,8</t>
  </si>
  <si>
    <t>Z2 : 0,33*0,5*32,3</t>
  </si>
  <si>
    <t>Z3 : 0,3*0,5*25,8</t>
  </si>
  <si>
    <t>Z4 - nad mikropilotami : 0,45*0,5*14,2</t>
  </si>
  <si>
    <t>Z5-v místě pod torkretovou stěnou : 0,65*0,25*8,5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</si>
  <si>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</si>
  <si>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</si>
  <si>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</si>
  <si>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Z1 : 0,5*13,8*2</t>
  </si>
  <si>
    <t>Z2 : 0,5*32,3*2</t>
  </si>
  <si>
    <t>Z3 : 0,5*25,8*2</t>
  </si>
  <si>
    <t>Z4 - nad mikropilotami : 0,5*14,2*2</t>
  </si>
  <si>
    <t>Z5-v místě pod torkretovou stěnou : 0,25*8,5*2</t>
  </si>
  <si>
    <t>274351216R00</t>
  </si>
  <si>
    <t>Bednění stěn základových pasů odstranění</t>
  </si>
  <si>
    <t>274361821R00</t>
  </si>
  <si>
    <t xml:space="preserve">Výztuž základových pasů z betonářské oceli výztuž, z oceli 10505,  ,  </t>
  </si>
  <si>
    <t xml:space="preserve">90kg/m3 : </t>
  </si>
  <si>
    <t>Začátek provozního součtu</t>
  </si>
  <si>
    <t xml:space="preserve">  Z1 : 0,33*0,5*13,8</t>
  </si>
  <si>
    <t xml:space="preserve">  Z2 : 0,33*0,5*32,3</t>
  </si>
  <si>
    <t xml:space="preserve">  Z3 : 0,3*0,5*25,8</t>
  </si>
  <si>
    <t xml:space="preserve">  Z4 - nad mikropilotami : 0,45*0,5*14,2</t>
  </si>
  <si>
    <t xml:space="preserve">  Z5-v místě pod torkretovou stěnou : 0,65*0,25*8,5</t>
  </si>
  <si>
    <t xml:space="preserve">  Mezisoučet</t>
  </si>
  <si>
    <t>Konec provozního součtu</t>
  </si>
  <si>
    <t>16,05275*0,09</t>
  </si>
  <si>
    <t>275321321R00</t>
  </si>
  <si>
    <t>Beton základových patek železový třídy C 20/25</t>
  </si>
  <si>
    <t>ZP1 : 1,5*1,5*0,5*4+0,3*0,3*6*4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</si>
  <si>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</si>
  <si>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</si>
  <si>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</si>
  <si>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ZP1 : 0,5*1,5*4*4+0,3*0,6*4*4</t>
  </si>
  <si>
    <t>275351216R00</t>
  </si>
  <si>
    <t>Bednění stěn základových patek odstranění</t>
  </si>
  <si>
    <t>Včetně očištění, vytřídění a uložení bednícího materiálu.</t>
  </si>
  <si>
    <t>275361821R00</t>
  </si>
  <si>
    <t xml:space="preserve">Výztuž základových patek z betonářské oceli z prutové oceli, 10505,  ,  ,  </t>
  </si>
  <si>
    <t xml:space="preserve">ZP1 : </t>
  </si>
  <si>
    <t>R6 : 1,120*12*0,222*1,2*0,001</t>
  </si>
  <si>
    <t>R12 : 1,8*80*0,89*1,25*0,001</t>
  </si>
  <si>
    <t>R14 : 1,55*32*1,21*1,25*0,001</t>
  </si>
  <si>
    <t>281601111R00</t>
  </si>
  <si>
    <t>Injektování nízkotlaké s jednoduchým obturátorem vzestupné</t>
  </si>
  <si>
    <t>h</t>
  </si>
  <si>
    <t>800-2</t>
  </si>
  <si>
    <t>nebo bez obturátoru,</t>
  </si>
  <si>
    <t>49*10/60</t>
  </si>
  <si>
    <t>282602113R00</t>
  </si>
  <si>
    <t xml:space="preserve">Injektování vysokotlaké s dvojtým obturátorem tlak přes 2 do 4,5 MPa,  </t>
  </si>
  <si>
    <t>mikropilot nebo kotev,</t>
  </si>
  <si>
    <t>289475111R00</t>
  </si>
  <si>
    <t xml:space="preserve">Torkretový plášť z aktivované malty torkretový plášť z aktivované malty stěn,  </t>
  </si>
  <si>
    <t>9*2,3</t>
  </si>
  <si>
    <t>289475191R00</t>
  </si>
  <si>
    <t>Torkretový plášť z aktivované malty torkretový plášť z aktivované malty stěn, příplatek za každých dalších i započatých 10 mm tloušťky</t>
  </si>
  <si>
    <t>do tl.140mm : 2*2,3*11</t>
  </si>
  <si>
    <t>289475311R00</t>
  </si>
  <si>
    <t xml:space="preserve">Torkretový plášť z aktivované malty torkretový plášť z aktivované malty rubu kleneb,  </t>
  </si>
  <si>
    <t>stávající klenba sklepa exteriér celkem tl.8cm : 12,5*6,6</t>
  </si>
  <si>
    <t>311361921RT4</t>
  </si>
  <si>
    <t>Výztuž nadzákladových zdí ze svařovaných sítí průměr drátu 6 mm, velikost oka 100/100 mm</t>
  </si>
  <si>
    <t>vyztužení totkrétová stěna : 2,3*8*2*4,44*0,001*2,5</t>
  </si>
  <si>
    <t>998004011R00</t>
  </si>
  <si>
    <t>Přesun hmot pro ucelenou dodávku přesun hmot pro injektování, kotvy, nebo mikropiloty</t>
  </si>
  <si>
    <t>224411114</t>
  </si>
  <si>
    <t>Vrty průměr do 195mm</t>
  </si>
  <si>
    <t xml:space="preserve">m     </t>
  </si>
  <si>
    <t>Vlastní</t>
  </si>
  <si>
    <t>Indiv</t>
  </si>
  <si>
    <t>7*4,7</t>
  </si>
  <si>
    <t>251101902R</t>
  </si>
  <si>
    <t>Záporové pažení s ocelovými záporami HEB100 (ocel S235)</t>
  </si>
  <si>
    <t xml:space="preserve"> zápory s HEB : 4,7*7</t>
  </si>
  <si>
    <t>264311112R-1</t>
  </si>
  <si>
    <t>Vrty průměr do 150 mm hl.nad 5 m hor.3</t>
  </si>
  <si>
    <t>m</t>
  </si>
  <si>
    <t>M1-M7 : 7*7</t>
  </si>
  <si>
    <t>283111112</t>
  </si>
  <si>
    <t>Zřízení mikropilot do 105mm hladká část</t>
  </si>
  <si>
    <t>7*3</t>
  </si>
  <si>
    <t>283111122</t>
  </si>
  <si>
    <t>Zřízení mikropilot do 105mm manžetová část</t>
  </si>
  <si>
    <t>7*4</t>
  </si>
  <si>
    <t>283131112</t>
  </si>
  <si>
    <t>Zřízení hlav mikropilot do 105m</t>
  </si>
  <si>
    <t>kus</t>
  </si>
  <si>
    <t>985564112</t>
  </si>
  <si>
    <t>Kotvičky do 8mm</t>
  </si>
  <si>
    <t>13388425R</t>
  </si>
  <si>
    <t>Tyč ocelová válcovaná za tepla průřez: HEB; značka: S235JR (1.0038); h = 100 mm; b = 100 mm; s = 6,0 mm; t = 10,0 mm</t>
  </si>
  <si>
    <t>SPCM</t>
  </si>
  <si>
    <t>Specifikace</t>
  </si>
  <si>
    <t>POL3_</t>
  </si>
  <si>
    <t>7*5*20,4*0,001</t>
  </si>
  <si>
    <t>13611248R</t>
  </si>
  <si>
    <t>Výrobek plochý ocelový válcovaný za tepla - plech; hladký; tl. = 20,00 mm</t>
  </si>
  <si>
    <t>14011066</t>
  </si>
  <si>
    <t>Trubka ocelová 89/10</t>
  </si>
  <si>
    <t>7*7</t>
  </si>
  <si>
    <t>24552549</t>
  </si>
  <si>
    <t>Plastifikátor tekutý</t>
  </si>
  <si>
    <t xml:space="preserve">l     </t>
  </si>
  <si>
    <t>58525321</t>
  </si>
  <si>
    <t>Cement CEM 32,5</t>
  </si>
  <si>
    <t xml:space="preserve">t     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</si>
  <si>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</si>
  <si>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</si>
  <si>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část okolo sklepa, kancelář, tech.místnost : 4,25*12+3,25*(4+1,5*2+3,6+10,5+5+8,75+1,5+4,75+2,25+2,9)</t>
  </si>
  <si>
    <t>-(2*1,5+3*2,75)</t>
  </si>
  <si>
    <t>nad plotovou zdí : 1,75*14,3</t>
  </si>
  <si>
    <t>311238605R00</t>
  </si>
  <si>
    <t xml:space="preserve">Zdivo nosné z cihel a tvarovek pálených tloušťky 380 mm,  , charakteristická pevnost v tlaku fk = 3,50 MPa, součinitel prostupu tepla U = 0,20 W/m2.K , hodnota pro zdivo bez omítky při vlhkosti 1%,  </t>
  </si>
  <si>
    <t>Garáž : 4,25*(13,8*3+4+0,5)</t>
  </si>
  <si>
    <t>-(3,6*3,5*3+3*1,5*6+2*1,5)</t>
  </si>
  <si>
    <t>štíty garáže : 13,8*5,75*0,5*2</t>
  </si>
  <si>
    <t>u vstupu do sklepa : 1,5*4</t>
  </si>
  <si>
    <t>317168112R00</t>
  </si>
  <si>
    <t>Překlady keramické montáž a dodávka nenosné, délky 1250 mm, šířky 115 mm, výšky 71 mm</t>
  </si>
  <si>
    <t>Včetně dodávky překladů.</t>
  </si>
  <si>
    <t>10 - PŘÍČKY TL.125MM : 7</t>
  </si>
  <si>
    <t>317168122R00</t>
  </si>
  <si>
    <t>Překlady keramické montáž a dodávka nenosné, délky 1250 mm, šířky 145 mm, výšky 71 mm</t>
  </si>
  <si>
    <t>7 : 2</t>
  </si>
  <si>
    <t>317168125R00</t>
  </si>
  <si>
    <t>Překlady keramické montáž a dodávka nenosné, délky 2000 mm, šířky 145 mm, výšky 71 mm</t>
  </si>
  <si>
    <t>8 : 1</t>
  </si>
  <si>
    <t>317168135R00</t>
  </si>
  <si>
    <t>Překlady keramické montáž a dodávka nosné, délky 2250 mm, šířky 70 mm, výšky 238 mm</t>
  </si>
  <si>
    <t>5 : 4</t>
  </si>
  <si>
    <t>317168136R00</t>
  </si>
  <si>
    <t>Překlady keramické montáž a dodávka nosné, délky 2500 mm, šířky 70 mm, výšky 238 mm</t>
  </si>
  <si>
    <t>3 : 4</t>
  </si>
  <si>
    <t>4 : 4*3</t>
  </si>
  <si>
    <t>317168138R00</t>
  </si>
  <si>
    <t>Překlady keramické montáž a dodávka nosné, délky 3000 mm, šířky 70 mm, výšky 238 mm</t>
  </si>
  <si>
    <t>6 : 4</t>
  </si>
  <si>
    <t>317168140R00</t>
  </si>
  <si>
    <t>Překlady keramické montáž a dodávka nosné, délky 3500 mm, šířky 70 mm, výšky 238 mm</t>
  </si>
  <si>
    <t>2 : 4*7</t>
  </si>
  <si>
    <t>317941121R00</t>
  </si>
  <si>
    <t>Osazení ocelových válcovaných nosníků na zdivu bez dodávky materiálu, výšky do 120 mm</t>
  </si>
  <si>
    <t>profilu I, nebo IE, nebo U, nebo UE, nebo L</t>
  </si>
  <si>
    <t>9 - IPE 10 (3.13-3.12) : 1,25*8,1*0,001</t>
  </si>
  <si>
    <t>11 - 50/5 (3,11-3.15) : 1,25*1,99*0,001</t>
  </si>
  <si>
    <t>317941123R00</t>
  </si>
  <si>
    <t>Osazení ocelových válcovaných nosníků na zdivu bez dodávky materiálu, výšky od 140 do 220 mm</t>
  </si>
  <si>
    <t>1 - IPE 180 : 4,1*2*18,8*0,001*3</t>
  </si>
  <si>
    <t>328271111R00</t>
  </si>
  <si>
    <t>Zdivo šachtic z cihel betonových cihly délky 290 mm</t>
  </si>
  <si>
    <t>šachta na sušení hadic : (2,3*11,5*4)*0,2</t>
  </si>
  <si>
    <t>330321410R00</t>
  </si>
  <si>
    <t>Beton sloupů a pilířů železový třídy C 25/30</t>
  </si>
  <si>
    <t>táhel, rámových stojek, vzpěr (bez výztuže), s pomocným lešením o výšce podlahy do 1,90 m a pro zatížení do 1,5 kPa,</t>
  </si>
  <si>
    <t>S1 : 0,3*0,3*4,8*4</t>
  </si>
  <si>
    <t>S2 : 0,2*0,2*11,5*4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</si>
  <si>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</si>
  <si>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</si>
  <si>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</si>
  <si>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>S1 : 0,3*4*4,8*4</t>
  </si>
  <si>
    <t>S2 : 0,2*11,5*2*4</t>
  </si>
  <si>
    <t>331351102R00</t>
  </si>
  <si>
    <t>Bednění hranatých sloupů průřezu pravoúhlého čtyřúhelníka  odstranění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</si>
  <si>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</si>
  <si>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</si>
  <si>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</si>
  <si>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 xml:space="preserve">S1 : </t>
  </si>
  <si>
    <t>R6 : (0,5*240+1,12*120)*0,222*1,2*0,001</t>
  </si>
  <si>
    <t>R14 : (4*0,3*4+4,8*8*4)*1,26*1,25*0,001</t>
  </si>
  <si>
    <t>R12 : 230*0,89*1,35*0,001</t>
  </si>
  <si>
    <t xml:space="preserve">S2 : </t>
  </si>
  <si>
    <t>R6 : 0,5*240*0,222*1,2*0,001</t>
  </si>
  <si>
    <t>R12 : 11,5*4*0,89*4*1,35*0,001</t>
  </si>
  <si>
    <t>342248141R00</t>
  </si>
  <si>
    <t>Příčky z tvárnic pálených Příčky z tvárnic keramických pálených tloušťky 115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</si>
  <si>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</si>
  <si>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3.10-3.15 : 4,05*(2,22+0,95+3,175+0,9+1,8+2,1)</t>
  </si>
  <si>
    <t>3.07,3.08,3.05 : 3,25*(5,5+1,25+1,4+2,375)</t>
  </si>
  <si>
    <t>3.03 : 2,25*2,9</t>
  </si>
  <si>
    <t>342248144R00</t>
  </si>
  <si>
    <t>Příčky z tvárnic pálených Příčky z tvárnic keramických pálených tloušťky 140 mm, z děrovaných příčkovek, P 10, zděných na tenkovrstvou maltu</t>
  </si>
  <si>
    <t>3.13 : 4,05*(4,3+7,1)</t>
  </si>
  <si>
    <t>3.08 : 3,25*2,15</t>
  </si>
  <si>
    <t>342255020R00</t>
  </si>
  <si>
    <t>Příčky z cihel a tvárnic nepálených příčky z příčkovek pórobetonových tloušťky 50 mm</t>
  </si>
  <si>
    <t>včetně pomocného lešení</t>
  </si>
  <si>
    <t>3.15 : 4,25*1,8</t>
  </si>
  <si>
    <t>13227700R</t>
  </si>
  <si>
    <t>Tyč ocelová válcovaná za tepla průřez: plochý; značka: S235JR (1.0038); a = 50 mm; t = 5,0 mm</t>
  </si>
  <si>
    <t>11 - 50/5 (3,11-3.15) : 1,25*1,99*0,001*1,08</t>
  </si>
  <si>
    <t>13383315R</t>
  </si>
  <si>
    <t>Tyč ocelová válcovaná za tepla průřez: IPE; značka: S235JR (1.0038); h = 100 mm; b = 55 mm; s = 4,1 mm; t = 5,7 mm</t>
  </si>
  <si>
    <t>9 - IPE 10 (3.13-3.12) : 1,25*8,1*0,001*1,08</t>
  </si>
  <si>
    <t>13482710R</t>
  </si>
  <si>
    <t>Tyč ocelová válcovaná za tepla průřez: IPE; značka: S235JR (1.0038); h = 180 mm; b = 91 mm; s = 5,3 mm; t = 8,0 mm</t>
  </si>
  <si>
    <t>1 - IPE 180 : 4,1*2*18,8*0,001*3*1,08</t>
  </si>
  <si>
    <t>59321120R</t>
  </si>
  <si>
    <t>Překlad prefabrikovaný betonový jednoduchý; vylehčený dutinou; délka = 1 190 mm; šířka = 140 mm; výška = 190 mm</t>
  </si>
  <si>
    <t>7 : 1*1,01</t>
  </si>
  <si>
    <t>59321122R</t>
  </si>
  <si>
    <t>Překlad prefabrikovaný betonový jednoduchý; vylehčený dutinou; délka = 1 990 mm; šířka = 140 mm; výška = 190 mm</t>
  </si>
  <si>
    <t>8 : 1*1,01</t>
  </si>
  <si>
    <t>411168224R00</t>
  </si>
  <si>
    <t xml:space="preserve">Stropy z nosníků a keramických vložek, nadbetonávka osová vzdálenost nosníků 625 mm, délka nosníku od 4,25 do 5 m, tloušťka stropu 210 mm,  </t>
  </si>
  <si>
    <t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t>
  </si>
  <si>
    <t>D1 : 4,5*13*3-2,2</t>
  </si>
  <si>
    <t>411168244R00</t>
  </si>
  <si>
    <t xml:space="preserve">Stropy z nosníků a keramických vložek, nadbetonávka osová vzdálenost nosníků 625 mm, délka nosníku od 4,25 do 5 m, tloušťka stropu 250 mm,  </t>
  </si>
  <si>
    <t>D2 : 4,25*10,5-3,6*1+4,25*2*2</t>
  </si>
  <si>
    <t>411354175R00</t>
  </si>
  <si>
    <t>Podpěrná konstrukce bednění stropů přes 12 do 20 kPa, zřízení</t>
  </si>
  <si>
    <t>výšky do 4 m se zesílením dna bednění podle hodnoty zatížení betonovou směsí a výztuží. Bez pomocného lešení.</t>
  </si>
  <si>
    <t>D2 : 4,25*10,5-3,6*1+4,25*2+2</t>
  </si>
  <si>
    <t>411354176R00</t>
  </si>
  <si>
    <t>Podpěrná konstrukce bednění stropů přes 12 do 20 kPa, odstranění</t>
  </si>
  <si>
    <t>411361921RT3</t>
  </si>
  <si>
    <t>Výztuž stropů ze svařovaných sítí průměr drátu 5 mm, velikost oka 150/150 mm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</si>
  <si>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</si>
  <si>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D1 : (4,5*13*3-2,2)*2,105*2,5*0,001</t>
  </si>
  <si>
    <t>D2 : (4,25*10,5-3,6*1+4,25*2+2)*2,105*2,5*0,001</t>
  </si>
  <si>
    <t>413941123R00</t>
  </si>
  <si>
    <t>Osazení ocelových válcovaných nosníků ve stropech bez materiálu, výšky přes 120 do 220 mm</t>
  </si>
  <si>
    <t>I , IE, U , UE nebo L</t>
  </si>
  <si>
    <t>strop HEB 200 : 2*61,3*0,001</t>
  </si>
  <si>
    <t>413941125R00</t>
  </si>
  <si>
    <t>Osazení ocelových válcovaných nosníků ve stropech bez materiálu, výšky přes 220 mm</t>
  </si>
  <si>
    <t>strop HEB 240 : 4,5*6*83,2*0,001</t>
  </si>
  <si>
    <t>417321315R00</t>
  </si>
  <si>
    <t>Železobeton ztužujících pásů a věnců třídy C 20/25</t>
  </si>
  <si>
    <t>V1 : 0,2*0,2*2,3*4*4</t>
  </si>
  <si>
    <t>V2 : 0,3*0,2*2,3*4</t>
  </si>
  <si>
    <t>V3 : 0,3*0,25*37,2</t>
  </si>
  <si>
    <t>V4 : 0,2*0,21*55,2</t>
  </si>
  <si>
    <t>V5 : 0,3*0,15*28,6</t>
  </si>
  <si>
    <t>417351115R00</t>
  </si>
  <si>
    <t>Bednění bočnic ztužujících pásů a věnců včetně vzpěr zřízení</t>
  </si>
  <si>
    <t>V1 : 0,2*2,3*4+0,2*1,9*4</t>
  </si>
  <si>
    <t>V2 : 0,2*2,3*4+0,2*1,9*4</t>
  </si>
  <si>
    <t>V3 : 0,25*37,2</t>
  </si>
  <si>
    <t>V5 : 0,15*28,6*2</t>
  </si>
  <si>
    <t>417351116R00</t>
  </si>
  <si>
    <t>Bednění bočnic ztužujících pásů a věnců včetně vzpěr odstranění</t>
  </si>
  <si>
    <t>417351215RT2</t>
  </si>
  <si>
    <t>Bednění věnců věncovkou pálenou bez izolace výšky 249 mm</t>
  </si>
  <si>
    <t>V4 : 55,2</t>
  </si>
  <si>
    <t>417361821R00</t>
  </si>
  <si>
    <t>Výztuž ztužujících pásů a věnců z betonářské oceli 10 505(R)</t>
  </si>
  <si>
    <t>Včetně distančních prvků.</t>
  </si>
  <si>
    <t xml:space="preserve">  V1 : 0,2*0,2*2,3*4*4</t>
  </si>
  <si>
    <t xml:space="preserve">  V2 : 0,3*0,2*2,3*4</t>
  </si>
  <si>
    <t xml:space="preserve">  V3 : 0,3*0,25*37,2</t>
  </si>
  <si>
    <t xml:space="preserve">  V4 : 0,2*0,21*55,2</t>
  </si>
  <si>
    <t xml:space="preserve">  V5 : 0,3*0,15*28,6</t>
  </si>
  <si>
    <t>120kg/m3 : 8,4194*0,12*1,15</t>
  </si>
  <si>
    <t>13487115R</t>
  </si>
  <si>
    <t>Tyč ocelová válcovaná za tepla průřez: HEB; značka: S235JR (1.0038); h = 200 mm; b = 200 mm; s = 9,0 mm; t = 15,0 mm</t>
  </si>
  <si>
    <t>strop HEB 200 : 2*61,3*0,001*1,08</t>
  </si>
  <si>
    <t>13487125R</t>
  </si>
  <si>
    <t>Tyč ocelová válcovaná za tepla průřez: HEB; značka: S235JR (1.0038); h = 240 mm; b = 240 mm; s = 10,0 mm; t = 17,0 mm</t>
  </si>
  <si>
    <t>strop HEB 240 : 4,5*6*83,2*0,001*1,08</t>
  </si>
  <si>
    <t>342266112RV1</t>
  </si>
  <si>
    <t>Předstěny opláštěné sádrokartonovými deskami obklad stěn sádrokartonem na dřevěnou konstrukci desky standard, tloušťky 12,5 mm, bez izolace</t>
  </si>
  <si>
    <t>denní místnost : 2,25*(12,4+4,375+1,5)*2</t>
  </si>
  <si>
    <t>416021121R00</t>
  </si>
  <si>
    <t>Podhledy na kovové konstrukci opláštěné deskami sádrokartonovými nosná konstrukce z profilů CD s přímým uchycením 1x deska, tloušťky 12,5 mm, standard, bez izolace</t>
  </si>
  <si>
    <t>s úpravou rohů, koutů a hran konstrukcí, přebroušení a tmelení spár,</t>
  </si>
  <si>
    <t>S4 : 13*13</t>
  </si>
  <si>
    <t>416091071R00</t>
  </si>
  <si>
    <t>Příplatky k podhledům sádrokartonovým za opláštění střešního okna</t>
  </si>
  <si>
    <t>342265122RT6</t>
  </si>
  <si>
    <t>Úprava podkroví sádrokartonem na plochách šikmých na ocelový rošt 1x deska, tloušťky 12,5 mm, protipožární, bez izolace</t>
  </si>
  <si>
    <t>deskami ze sádrokartonu tl. 12,5 mm, s vloženou tepelnou izolací a parotěsnou zábranou,</t>
  </si>
  <si>
    <t>3.4 denní místnost : 2,4*12,3</t>
  </si>
  <si>
    <t>342265132RT6</t>
  </si>
  <si>
    <t>Úprava podkroví sádrokartonem na plochách vodorovných na ocelový rošt 1x deska, tloušťky 12,5 mm, protipožární, bez izolace</t>
  </si>
  <si>
    <t>deskami ze sádrokartonu tl. 12,5 mm, s případně vloženou tepelnou izolací a parotěsnou zábranou,</t>
  </si>
  <si>
    <t>3.4 denní místnost : 3,2*12,3</t>
  </si>
  <si>
    <t>342265193R00</t>
  </si>
  <si>
    <t>Příplatky k úpravě podkroví sádrokartonem za otvor v podhledu podkroví pl. 1,00 m2</t>
  </si>
  <si>
    <t>430000000RAA</t>
  </si>
  <si>
    <t>Schodišťové stupně stupeň betonový 30 x 15 cm, včetně bednění, na přímém schodišti</t>
  </si>
  <si>
    <t>AP-HSV</t>
  </si>
  <si>
    <t>Agregovaná položka</t>
  </si>
  <si>
    <t>POL2_</t>
  </si>
  <si>
    <t>beton stupňů z betonu prostého B 12,5, bez potěru, se zahlazením povrchu, bednění stupňů.</t>
  </si>
  <si>
    <t>schodiště : 1,15*13</t>
  </si>
  <si>
    <t>430320040RAB</t>
  </si>
  <si>
    <t>Schodiště ze železobetonu přímočaré, z betonu C 25/30, výztuž 120 kg/m3</t>
  </si>
  <si>
    <t>Beton, výztuž, bednění schodnic a podest, podepření bednění.</t>
  </si>
  <si>
    <t>1,15*0,15*5,2</t>
  </si>
  <si>
    <t>430569-1</t>
  </si>
  <si>
    <t>Obnova stávajících schodů do sklepa cihly CP mrazuvzdorné</t>
  </si>
  <si>
    <t>X3 : 1,7*13</t>
  </si>
  <si>
    <t>611472111R00</t>
  </si>
  <si>
    <t>Omítka stropu, míchané jádro, štuk ze suché směsi štuk ze suché směsy</t>
  </si>
  <si>
    <t>postřik a jádro míchané z písku, cementu a hydrátu, štuk z pytlované suché směsi</t>
  </si>
  <si>
    <t>Včetně pomocného lešení.</t>
  </si>
  <si>
    <t>612421637R00</t>
  </si>
  <si>
    <t>Omítky vnitřní stěn vápenné nebo vápenocementové v podlaží i ve schodišti štukové</t>
  </si>
  <si>
    <t>3.05,3.06,3.07,3.10,3.11,3.12,3.15 : 1*(2,05*2+0,9*2+2,375*4)</t>
  </si>
  <si>
    <t>1*(2,05*2+2,15*2)+1*(1,5*2+3,575*2)</t>
  </si>
  <si>
    <t>1*(4,188*2+4,3*2+3,175*2+2*2+0,95*2+1,7*2+0,9*2)</t>
  </si>
  <si>
    <t>1*(4,313*2+4,363*2)</t>
  </si>
  <si>
    <t>3.13 : 4,25*13*4</t>
  </si>
  <si>
    <t>-(3,6*3,5*3+3*1,5*7)*0,5</t>
  </si>
  <si>
    <t>3.02,3.06 : 3*(12*2+3)+3*(2,6*2+2,15*2)</t>
  </si>
  <si>
    <t>612451121R00</t>
  </si>
  <si>
    <t>Omítky vnitřního zdiva cementové hladké</t>
  </si>
  <si>
    <t>v podlaží i ve schodišti, zdiva cihelného, kamenného, smíšeného nebo betonového</t>
  </si>
  <si>
    <t>3.05,3.06,3.07,3.10,3.11,3.12,3.15 : 2*(2,05*2+0,9*2+2,375*4)</t>
  </si>
  <si>
    <t>2*(2,05*2+2,15*2)+2*(1,5*2+3,575*2)</t>
  </si>
  <si>
    <t>2*(4,188*2+4,3*2+3,175*2+2*2+0,95*2+1,7*2+0,9*2)</t>
  </si>
  <si>
    <t>2*(4,313*2+4,363*2)</t>
  </si>
  <si>
    <t>612481211RT2</t>
  </si>
  <si>
    <t>Vyztužení povrchu vnitřních stěn sklotextilní síťovinou s dodávkou síťoviny a stěrkového tmelu</t>
  </si>
  <si>
    <t>3.15 : 4,25*1,8*2</t>
  </si>
  <si>
    <t>602011172R00</t>
  </si>
  <si>
    <t xml:space="preserve">Omítka stěn z hotových směsí vrstva štuková, vápenocementová, vnější, tloušťka vrstvy 3 mm,  </t>
  </si>
  <si>
    <t>po jednotlivých vrstvách</t>
  </si>
  <si>
    <t xml:space="preserve">plochy KZS : </t>
  </si>
  <si>
    <t>část u vstupu : 12*4,3+1,5*3,25*2</t>
  </si>
  <si>
    <t>část u sklepa : 14,3*2,4+5*2,1*0,5</t>
  </si>
  <si>
    <t>věž : 7,1*2*4</t>
  </si>
  <si>
    <t>602016195R00</t>
  </si>
  <si>
    <t>Omítka stěn z hotových směsí Doplňkové práce pro omítky stěn z hotových směsí  hloubková penetrace stěn silikátová</t>
  </si>
  <si>
    <t>část u sklepa (pohled od kostela) : 14,3*2,4+5*2,1*0,5+14,3*2,2</t>
  </si>
  <si>
    <t xml:space="preserve">garáž : </t>
  </si>
  <si>
    <t>čelní pohled : 4,2*(13,8+3,7)</t>
  </si>
  <si>
    <t>boční pohled : 13,8*0,4*0,5+3,8*13,8</t>
  </si>
  <si>
    <t>pohled od kostela : 13,8*3,8</t>
  </si>
  <si>
    <t>štít z řezu A-A : 0,5*6+6,9*2,6+3,8*1,8*0,5</t>
  </si>
  <si>
    <t>622311519RV1</t>
  </si>
  <si>
    <t>Zateplení soklu extrudovaným polystyrénem, tloušťky 50 mm, zakončené stěrkou s výztužnou tkaninou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</si>
  <si>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</si>
  <si>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Položka neobsahuje kontaktní nátěr a povrchovou úpravu omítkou.</t>
  </si>
  <si>
    <t>Součinitel tepelné vodivosti izolantu je 0,036 W/mK.</t>
  </si>
  <si>
    <t>zákl.pas garáž : 13,8*0,5*3</t>
  </si>
  <si>
    <t>622311527RV1</t>
  </si>
  <si>
    <t>Zateplení soklu extrudovaným polystyrénem, tloušťky 200 mm, zakončené stěrkou s výztužnou tkaninou</t>
  </si>
  <si>
    <t>Součinitel tepelné vodivosti izolantu je 0,038 W/mK.</t>
  </si>
  <si>
    <t>část u vstupu  soklu+zákl.pas : 12*0,3+1,5*0,3*2</t>
  </si>
  <si>
    <t>12*0,6+1,5*0,6*2</t>
  </si>
  <si>
    <t>622311437RV1</t>
  </si>
  <si>
    <t xml:space="preserve">Zateplení fasády  , prodyšným polystyrénem s grafitem a reflexní povrchovou úpravou, tloušťky 200 mm, zakončené stěrkou s výztužnou tkaninou,  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</si>
  <si>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</si>
  <si>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Součinitel tepelné vodivosti izolantu je 0,031 W/mK.</t>
  </si>
  <si>
    <t>část u vstupu bez soklu : 12*4+1,5*3,25*2</t>
  </si>
  <si>
    <t>622421144R00</t>
  </si>
  <si>
    <t xml:space="preserve">Omítky vnější stěn vápenné nebo vápenocementové štukové,  , složitost 3 </t>
  </si>
  <si>
    <t>stávající plotová zeď : 13,4*2,2</t>
  </si>
  <si>
    <t>622471318RP9</t>
  </si>
  <si>
    <t>Nátěry a nástřiky vnějších stěn a pilířů základním a krycím nátěrem (nebo přestřikem povrchu) hmota silikonová, složitost 3 ÷ 4, barva</t>
  </si>
  <si>
    <t>Penetrace + 2 x krycí nátěr.</t>
  </si>
  <si>
    <t>627452141R00</t>
  </si>
  <si>
    <t>Spárování maltou cementovou zapuštěné rovné  kleneb z cihel, cementovou maltou</t>
  </si>
  <si>
    <t>úprava klenby interiér + stěny : 12,5*6+3,975*2,3*2</t>
  </si>
  <si>
    <t>631312621RM1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</si>
  <si>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</si>
  <si>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</si>
  <si>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</si>
  <si>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>S6 : 1,5*8,5+10,5*3,8</t>
  </si>
  <si>
    <t>631313621R00</t>
  </si>
  <si>
    <t xml:space="preserve">Mazanina z betonu prostého tl. přes 80 do 120 mm třídy C 20/25,  </t>
  </si>
  <si>
    <t>podkladní beton pod základoovu desku ZD1 : 3*3*0,1</t>
  </si>
  <si>
    <t>podkladní beton : 0,1*(13,8*13,8+14,3*9,3)</t>
  </si>
  <si>
    <t>631319153R00</t>
  </si>
  <si>
    <t>Příplatek za přehlazení povrchu tloušťka mazaniny od 80 mm do 120 mm</t>
  </si>
  <si>
    <t>betonové mazaniny min. B 10 ocelovým hladítkem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</si>
  <si>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</si>
  <si>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</si>
  <si>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</si>
  <si>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631315621RT4</t>
  </si>
  <si>
    <t>Mazanina z betonu vyztuženého tl. přes 120 do 240 mm třídy C 20/25, s rozptýlenou výztuží z ocelových vláken, v množství 30 kg / m3</t>
  </si>
  <si>
    <t>hlazená dřevěným hladítkem, s vytvořením dilatačních spár v mazanině uložením dočasného dilatačního profilu, s odstraněním dočasného profilu. Bez zaplnění spáry trvalým materiálem (634 60).</t>
  </si>
  <si>
    <t>garáž : 131,5*0,24</t>
  </si>
  <si>
    <t>631361921RT5</t>
  </si>
  <si>
    <t>Výztuž mazanin z betonů a z lehkých betonů ze svařovaných sítí průměr drátu 6 mm, velikost oka 150/150 mm</t>
  </si>
  <si>
    <t>podkladní beton : (13,8*13,8+14,3*9,3)*3,033*2,5*0,001</t>
  </si>
  <si>
    <t>631571001R00</t>
  </si>
  <si>
    <t>Násyp pod podlahy z kameniva z kameniva  z kameniva těženého 0-4 pro zpevnění podkladu</t>
  </si>
  <si>
    <t>pod mazaniny a dlažby, popř. na plochých střechách, vodorovný nebo ve spádu, s udusáním a urovnáním povrchu,</t>
  </si>
  <si>
    <t>S10 - stávající sklep : (10,3*4,375+2,1+3,2)*0,05</t>
  </si>
  <si>
    <t>631571003R00</t>
  </si>
  <si>
    <t>Násyp pod podlahy z kameniva z kameniva  ze štěrkopísku 0-32 pro zpevnění podkladu</t>
  </si>
  <si>
    <t>pod podkladní beton : 0,2*(13,8*13,8+14,3*9,3)</t>
  </si>
  <si>
    <t>631571004R00</t>
  </si>
  <si>
    <t>Násyp pod podlahy z kameniva z kameniva  ze štěrkopísku 0-32 tř. I</t>
  </si>
  <si>
    <t>pod podkladní beton věž : 3*3*0,35</t>
  </si>
  <si>
    <t>632244911R00</t>
  </si>
  <si>
    <t>Dlažba z cihel pálených plných z cihel délky 290 mm  do vrstvy písku se zalitím spár na celou výšku cementovou maltou pro spárování  uložená naplocho</t>
  </si>
  <si>
    <t>vnitřní nebo vnější, vodorovná nebo ve spádu, do 15° od vodorovné roviny, bez spárování, s provedením případného rigolu</t>
  </si>
  <si>
    <t>S10 - stávající sklep : 10,3*4,375+2,1+3,2</t>
  </si>
  <si>
    <t>632411145R00</t>
  </si>
  <si>
    <t>Potěr ze suchých směsí samonivelační anhydritový, tloušťky 45 mm, bez penetrace</t>
  </si>
  <si>
    <t>s rozprostřením a uhlazením</t>
  </si>
  <si>
    <t>S2 : 1,5*8,4+10,5*3,8</t>
  </si>
  <si>
    <t>632411145RT1</t>
  </si>
  <si>
    <t>S9 : 45+5,6</t>
  </si>
  <si>
    <t>631571002R0-1</t>
  </si>
  <si>
    <t>Násyp z kameniva těženého 8 - 16, tř. I</t>
  </si>
  <si>
    <t>S10 - stávající sklep : (10,3*4,375+2,1+3,2)*0,1</t>
  </si>
  <si>
    <t>596312700R</t>
  </si>
  <si>
    <t>Dlažba cihelná typ: obdélníkový; tl. = 45,00 mm; délka = 200,0 mm; šířka = 100,0 mm; kluznost: U3</t>
  </si>
  <si>
    <t>S10 - stávající sklep : (10,3*4,375+2,1+3,2)*50*1,1</t>
  </si>
  <si>
    <t>641931209R00</t>
  </si>
  <si>
    <t>Předsazená montáž  oken, osazených do profilu, kotveného do betonového, pórobetonového, vápenopískového nebo cihelného děrovaného zdiva, s vyložením 95 mm</t>
  </si>
  <si>
    <t>bez dodávky okna</t>
  </si>
  <si>
    <t xml:space="preserve">Okna euro profil dřevěná : </t>
  </si>
  <si>
    <t>01 - 3000/1500 : (3*2+1,5*2)*6</t>
  </si>
  <si>
    <t>02 - 2000/1750 : (2*2+1,75*2)*1</t>
  </si>
  <si>
    <t>03 - 2000x1500 : (2*2+1,5*2)*2</t>
  </si>
  <si>
    <t>04 - 2000x750 : (2*2+0,75*2)*1</t>
  </si>
  <si>
    <t>648991113RT2</t>
  </si>
  <si>
    <t>Osazení parapetních desek z plastických hmot Dodávka a osazení parapetních desek z plastických hmot šířky 250 mm</t>
  </si>
  <si>
    <t>a poloplastických hmot na montážní pěnu, zapravení omítky pod parapetem, těsnění spáry mezi parapetem a rámem okna, dodávka silikonu.</t>
  </si>
  <si>
    <t>3*6+2*4</t>
  </si>
  <si>
    <t>642952110R-1</t>
  </si>
  <si>
    <t>Osazení zárubní dveřních dřevěných, pl. do 2,5 m2, obložkové protipožární, včetně, obložkové zárubně 197/80/12- EW15DP3</t>
  </si>
  <si>
    <t>D3 : 3+2</t>
  </si>
  <si>
    <t>642952110RT3-1</t>
  </si>
  <si>
    <t>Osazení zárubní dveřních dřevěných, pl. do 2,5 m2, včetně dodávky zárubně   197 x 70/7 - 19</t>
  </si>
  <si>
    <t>D2 : 1+1</t>
  </si>
  <si>
    <t>642952110RT4-1</t>
  </si>
  <si>
    <t>Osazení zárubní dveřních dřevěných, pl. do 2,5 m2, včetně dodávky zárubně   197 x 80/7 - 19</t>
  </si>
  <si>
    <t>D1 : 1+1</t>
  </si>
  <si>
    <t>D5 : 2+1</t>
  </si>
  <si>
    <t>642952220R-1</t>
  </si>
  <si>
    <t>Osazení zárubní dveřních dřevěných, pl. do 4 m2, obložková protipožární, včetně dodávky zárubně Sapeli 197 x 155/7 - 19 buk</t>
  </si>
  <si>
    <t>D9 : 1</t>
  </si>
  <si>
    <t>642952220RU5-1</t>
  </si>
  <si>
    <t>Osazení zárubní dveřních dřevěných, pl. do 4 m2, včetně dodávky zárubně  197 x 160/20 -35</t>
  </si>
  <si>
    <t>D4 - 1600/1970 : 1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</si>
  <si>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</si>
  <si>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</si>
  <si>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</si>
  <si>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</si>
  <si>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</si>
  <si>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394*1,15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</si>
  <si>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</si>
  <si>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</si>
  <si>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453,1*2</t>
  </si>
  <si>
    <t>941941831R00</t>
  </si>
  <si>
    <t>Demontáž lešení lehkého řadového s podlahami šířky od 0,8 do 1 m, výšky do 10 m</t>
  </si>
  <si>
    <t>941955001R00</t>
  </si>
  <si>
    <t>Lešení lehké pracovní pomocné pomocné, o výšce lešeňové podlahy do 1,2 m</t>
  </si>
  <si>
    <t>S4 podhled : 13*13</t>
  </si>
  <si>
    <t>943943222R00</t>
  </si>
  <si>
    <t>Montáž lešení prostorového lehkého bez podlah výšky přes 10 do 22 m</t>
  </si>
  <si>
    <t>pro zatížení podlahové plochy do 2 kPa (200 kg/m2),</t>
  </si>
  <si>
    <t>2*2*12,5</t>
  </si>
  <si>
    <t>943943291R00</t>
  </si>
  <si>
    <t>Montáž lešení prostorového lehkého bez podlah příplatek  za půdorysnou plochu do 6 m2</t>
  </si>
  <si>
    <t>943943292R00</t>
  </si>
  <si>
    <t xml:space="preserve">Montáž lešení prostorového lehkého bez podlah příplatek  za každý další i započatý měsíc použití lešení pro zatížení podlahové plochy do 2 kPa (200 kg/m2) </t>
  </si>
  <si>
    <t>50*2</t>
  </si>
  <si>
    <t>943943298R00</t>
  </si>
  <si>
    <t>Pronájem lešení prostorového lehkého za den použití</t>
  </si>
  <si>
    <t>943943822R00</t>
  </si>
  <si>
    <t>Demontáž lešení prostorového lehkého výšky přes 10 do 22 m</t>
  </si>
  <si>
    <t>bez podlah pro zatížení podlahové plochy do 2 kPa (200 kg/m2),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</si>
  <si>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</si>
  <si>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</si>
  <si>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13*13+12*9,8</t>
  </si>
  <si>
    <t>953761131R00</t>
  </si>
  <si>
    <t>Odvětrání svislé troubami kruhovými PVC průměr 140 x 2,8 mm</t>
  </si>
  <si>
    <t>s obetonováním ve stropních prostupech</t>
  </si>
  <si>
    <t>X4 : 5</t>
  </si>
  <si>
    <t>VT2 : 0,5*2</t>
  </si>
  <si>
    <t>953761135R00</t>
  </si>
  <si>
    <t>Odvětrání svislé troubami kruhovými PVC průměr 200 x 4,9 mm</t>
  </si>
  <si>
    <t>X2 : 5</t>
  </si>
  <si>
    <t>953761137R00</t>
  </si>
  <si>
    <t>Odvětrání svislé troubami kruhovými PVC průměr 317 x 7,7 mm</t>
  </si>
  <si>
    <t>VT1 : 0,5*2</t>
  </si>
  <si>
    <t>953941312R00</t>
  </si>
  <si>
    <t>Doplňující konstrukce Osazení předmětů na hmoždinky osazení hasicího přístroje</t>
  </si>
  <si>
    <t>hasicí přístroj 21A : 2</t>
  </si>
  <si>
    <t>hasicí přístroj 183B : 1</t>
  </si>
  <si>
    <t>953946111R00</t>
  </si>
  <si>
    <t>Doplňující konstrukce Osazení ventilačních mřížek bez dodávky ventilač. mřížky</t>
  </si>
  <si>
    <t>VT1 : 2</t>
  </si>
  <si>
    <t>VT2 : 3</t>
  </si>
  <si>
    <t>VT3 : 2</t>
  </si>
  <si>
    <t>953941391R00</t>
  </si>
  <si>
    <t>Doplňující konstrukce Zkoušky a revize revize požárního hasicího přístroje do 5 ks</t>
  </si>
  <si>
    <t>950001500-1</t>
  </si>
  <si>
    <t>Dočištění plochy klenby</t>
  </si>
  <si>
    <t>42956</t>
  </si>
  <si>
    <t>Krycí mřížka se síťkou proti hmyzu,Al 150x150mm</t>
  </si>
  <si>
    <t>4498410-1</t>
  </si>
  <si>
    <t>Přístroj hasicí práškový 21A</t>
  </si>
  <si>
    <t>455-1</t>
  </si>
  <si>
    <t>Průvětrník s protidešťovou žaluzií, síťka proti hmyzu, Al, 150/150mm</t>
  </si>
  <si>
    <t>455-2</t>
  </si>
  <si>
    <t>Průvětrník s protidešťovou žaluzií, síťka proti hmyzu, Al, 300/300mm</t>
  </si>
  <si>
    <t>4958852-1</t>
  </si>
  <si>
    <t>Hasicí přístroj 183B</t>
  </si>
  <si>
    <t>962032231R00</t>
  </si>
  <si>
    <t>Bourání zdiva nadzákladového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</si>
  <si>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</si>
  <si>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</si>
  <si>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snížení plotové zídky : 0,6*2,3*14,2</t>
  </si>
  <si>
    <t>965042131RT1</t>
  </si>
  <si>
    <t>Bourání podkladů pod dlažby nebo litých celistvých dlažeb a mazanin  betonových nebo z litého asfaltu, tloušťky do 100 mm, plochy do 4 m2</t>
  </si>
  <si>
    <t>mazanina nad stáv.klenbou : 14,2*4,5*0,1</t>
  </si>
  <si>
    <t>965082933R00</t>
  </si>
  <si>
    <t>Odstranění násypu pod podlahami a ochranného na střechách tloušťky do 200 mm, plochy přes 2 m2</t>
  </si>
  <si>
    <t>3,975*12,5*0,15</t>
  </si>
  <si>
    <t>975053141R00</t>
  </si>
  <si>
    <t>Víceřadové podchycení stropů pro osazení nosníků do výšky podchycení 3,5 m  při zatížení hmotnosti přes 800 do 1500 kg/m2</t>
  </si>
  <si>
    <t>podchycení klenby : 12,5*3</t>
  </si>
  <si>
    <t>978023411R00</t>
  </si>
  <si>
    <t>Vysekání, vyškrábání a vyčištění spár zdiva cihelného  mimo komínového</t>
  </si>
  <si>
    <t>998011002R00</t>
  </si>
  <si>
    <t>Přesun hmot pro budovy s nosnou konstrukcí zděnou výšky přes 6 do 12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</si>
  <si>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</si>
  <si>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</si>
  <si>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</si>
  <si>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711111001RZ1</t>
  </si>
  <si>
    <t>Provedení izolace proti zemní vlhkosti natěradly za studena na ploše vodorovné nátěrem penetračním, 1 x nátěr, včetně dodávky penetračního laku ALP, Penetrace asfaltová; funkce: zpevnění povrchu, adhezní můstek; ředidlo: organické</t>
  </si>
  <si>
    <t>800-711</t>
  </si>
  <si>
    <t>na podkladní beton : 13,8*13,8+14,3*9,3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</si>
  <si>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</si>
  <si>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ALP, Penetrace asfaltová; funkce: zpevnění povrchu, adhezní můstek; ředidlo: organické</t>
  </si>
  <si>
    <t>13,6*2,3+6,5*2+(14,3+5)*2,3</t>
  </si>
  <si>
    <t>711141559RY2</t>
  </si>
  <si>
    <t>Provedení izolace proti zemní vlhkosti pásy přitavením vodorovná, 1 vrstva, s dodávkou izolačního pásu se skleněnou nebo polyesterovou vložkou, s minerálním posypem, Pás hydroizolační asfaltový tl. = 4,0 mm; funkce: protiradonová, parobrzdná; asfalt: modifikovaný; nosná vložka: skelná tkanina; horní strana: mine...</t>
  </si>
  <si>
    <t>Provedení očištění povrchu a natavení jedné vrstvy modifikovaného asfaltového pásu včetně dodávky materiálů.</t>
  </si>
  <si>
    <t>na podkladní beton : (13,8*13,8+14,3*9,3)*1,15</t>
  </si>
  <si>
    <t>711142559RY2</t>
  </si>
  <si>
    <t>Provedení izolace proti zemní vlhkosti pásy přitavením svislá, 1 vrstva, s dodávkou izolačního pásu se skleněnou nebo polyesterovou vložkou, s minerálním posypem, Pás hydroizolační asfaltový tl. = 4,0 mm; funkce: protiradonová, parobrzdná; asfalt: modifikovaný; nosná vložka: skelná tkanina; horní strana: mine...</t>
  </si>
  <si>
    <t>(13,6*2,3+6,5*2+(14,3+5)*2,3)*1,2</t>
  </si>
  <si>
    <t>711212002RT1</t>
  </si>
  <si>
    <t>Izolace proti vodě stěrka hydroizolační  proti zemní vlhkosti</t>
  </si>
  <si>
    <t>dvouvrstvá</t>
  </si>
  <si>
    <t>3.05-3.07,3.10-3.12, 3.15 : 4,86+2,13+4,41+12,74+6,51+13,07+1,44</t>
  </si>
  <si>
    <t>711491172RT1</t>
  </si>
  <si>
    <t>Provedení izolace proti tlakové vodě ostatní práce vodorovná, ochranná textílie, materiál ve specifikaci</t>
  </si>
  <si>
    <t>garáž : 131,5*1,15</t>
  </si>
  <si>
    <t>69366055R</t>
  </si>
  <si>
    <t>geotextilie PP; funkce drenážní, separační, výztužná, filtrační; plošná hmotnost 300 g/m2; tl. při 2 kPa 3,90 mm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</si>
  <si>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</si>
  <si>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</si>
  <si>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</si>
  <si>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713111121RT2</t>
  </si>
  <si>
    <t>Montáž tepelné izolace stropů rovných, spodem, uchycení drátem, dvouvrstvá</t>
  </si>
  <si>
    <t>800-713</t>
  </si>
  <si>
    <t>713111130RT2</t>
  </si>
  <si>
    <t>Montáž tepelné izolace stropů vložené mezi krokve, dvouvrstvá</t>
  </si>
  <si>
    <t>713111211RK3</t>
  </si>
  <si>
    <t>Montáž tepelné izolace stropů parotěsná zábrana krovů spodem s přelepením spojů, včetně dodávky fólie, Parozábrana polymerní</t>
  </si>
  <si>
    <t>včetně dodávky fólie a spojovacích prostředků.</t>
  </si>
  <si>
    <t>3.4 denní místnost -vodorovná : 3,2*12,3*1,15</t>
  </si>
  <si>
    <t>3.4 denní místnost -šimá : 2,4*12,3*1,15</t>
  </si>
  <si>
    <t>713134211RK3</t>
  </si>
  <si>
    <t>Montáž tepelné izolace stropů parotěsná zábrana na stěny s přelepením spojů, včetně dodávky fólie, Parozábrana polymerní</t>
  </si>
  <si>
    <t>denní místnost : 2,25*(12,4+4,375+1,5)*1,2</t>
  </si>
  <si>
    <t>713121121RT1</t>
  </si>
  <si>
    <t>Montáž tepelné izolace podlah  dvouvrstvá, bez dodávky materiálu</t>
  </si>
  <si>
    <t>Nařezání izolace na potřebný rozměr a položení na podklad ve dvou vrstvách bez dodávky izolace.</t>
  </si>
  <si>
    <t xml:space="preserve">polystyren : </t>
  </si>
  <si>
    <t>S6 - 180+120mm : 1,5*8,5+10,5*3,8</t>
  </si>
  <si>
    <t>S9 - 80+80mm : 45+5,6</t>
  </si>
  <si>
    <t>S2 - 100+80 : 1,5*8,4+10,5*3,8</t>
  </si>
  <si>
    <t xml:space="preserve">minerální vlna : </t>
  </si>
  <si>
    <t>S4 -strop nad garáží a sociálkou 180+120 : 131,5+8,8*4,3</t>
  </si>
  <si>
    <t>713131130R00</t>
  </si>
  <si>
    <t>Montáž tepelné izolace stěn vložením do nosné rámové konstrukce</t>
  </si>
  <si>
    <t>Včetně pomocného lešení o výšce podlahy do 1900 mm a pro zatížení do 1,5 kPa.</t>
  </si>
  <si>
    <t>denní místnost : 2,25*(12,4+4,375+1,5)</t>
  </si>
  <si>
    <t>713191100RT9</t>
  </si>
  <si>
    <t>Izolace tepelné běžných konstrukcí - doplňky položení separační fólie, včetně dodávky PE fólie, Fólie hladká separační</t>
  </si>
  <si>
    <t>713191221R00</t>
  </si>
  <si>
    <t>Izolace tepelné běžných konstrukcí - doplňky obložení stěn pásky 100 mm, včetně dodávky materiálu</t>
  </si>
  <si>
    <t>S6 : 1,5*2+8,5*2+10,5*2+3,8*2</t>
  </si>
  <si>
    <t>713411111R00</t>
  </si>
  <si>
    <t>Montáž tepelné izolace potrubí a ohybů pásy nebo rohožemi ovinutými kolem potrubí a staženými ocelovým drátem  jednovrstvá</t>
  </si>
  <si>
    <t>bez povrchové úpravy</t>
  </si>
  <si>
    <t>X2, X4 : 0,5*3,5+1*3,5</t>
  </si>
  <si>
    <t>28375766.AR</t>
  </si>
  <si>
    <t>Výrobek izolační pro budovy z pěnového polystyrenu (EPS) tvar: deska; OH = 20 kg/m3; lambda = 0,037 W/(m.K); pevnost v tlaku CS 100 kPa; RtF: E</t>
  </si>
  <si>
    <t>S6 - tl.180+120mm : (1,5*8,5+10,5*3,8)*0,3*1,05</t>
  </si>
  <si>
    <t>S9 - 80+80mm : (45+5,6)*0,16*1,05</t>
  </si>
  <si>
    <t>S2 - 100+80 : (1,5*8,4+10,5*3,8)*0,18*1,05</t>
  </si>
  <si>
    <t>63151408R</t>
  </si>
  <si>
    <t>Výrobek izolační pro budovy z minerální vlny (MW) tvar: deska; tloušťka d = 120,0 mm; OH = 40 kg/m3; lambda = 0,035 W/(m.K); RtF: A1</t>
  </si>
  <si>
    <t>X2, X4 - obalení potrubí : (0,5*3,5+1*3,5)*1,05</t>
  </si>
  <si>
    <t>3.4 denní místnost : 3,2*12,3*1,05</t>
  </si>
  <si>
    <t>3.4 denní místnost : 2,4*12,3*1,05</t>
  </si>
  <si>
    <t>denní místnost : 2,25*(12,4+4,375+1,5)*1,05</t>
  </si>
  <si>
    <t>S4 -strop nad garáží a sociálkou 180+120 : (131,5+8,8*4,3)*1,05</t>
  </si>
  <si>
    <t>63151413.AR</t>
  </si>
  <si>
    <t>Výrobek izolační pro budovy z minerální vlny (MW) tvar: deska; tloušťka d = 180,0 mm; OH = 40 kg/m3; lambda = 0,035 W/(m.K); RtF: A1</t>
  </si>
  <si>
    <t>998713102R00</t>
  </si>
  <si>
    <t>Přesun hmot pro izolace tepelné v objektech výšky do 12 m</t>
  </si>
  <si>
    <t>50 m vodorovně</t>
  </si>
  <si>
    <t>762311103R00</t>
  </si>
  <si>
    <t>Montáž ocelových spojovacích prostředků kotevních želez  příložek, patek, táhel, s připojením k dřevěné konstrukci</t>
  </si>
  <si>
    <t>800-762</t>
  </si>
  <si>
    <t>32+8</t>
  </si>
  <si>
    <t>762332110R00</t>
  </si>
  <si>
    <t>Vázané konstrukce krovů montáž  střech pultových, sedlových, valbových, stanových čtvercového nebo obdélníkového půdorysu z řeziva, průřezové plochy do 120 cm2</t>
  </si>
  <si>
    <t>Pásky 100/120 : 1,5*14</t>
  </si>
  <si>
    <t>krokev 100/120 : 20</t>
  </si>
  <si>
    <t xml:space="preserve">krov věž : </t>
  </si>
  <si>
    <t>krokev 100/120 : 2*4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</si>
  <si>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</si>
  <si>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</si>
  <si>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>krokev 120/200 : 9,2*26</t>
  </si>
  <si>
    <t>kleština 80/160 : 5*10</t>
  </si>
  <si>
    <t>výměna 120/200 : 2,7*2</t>
  </si>
  <si>
    <t>kleština 80/160 : 5,6*27</t>
  </si>
  <si>
    <t>pozednice 160/120 : 65</t>
  </si>
  <si>
    <t>kleština 100/160 : 3,4*4</t>
  </si>
  <si>
    <t xml:space="preserve">krov věže : </t>
  </si>
  <si>
    <t>pozednice 160/120 : 2*4</t>
  </si>
  <si>
    <t>kleštiny 2x80/200 : 2*4*2</t>
  </si>
  <si>
    <t>krokev 100/200 : 6,2*28</t>
  </si>
  <si>
    <t>762332130R00</t>
  </si>
  <si>
    <t>Vázané konstrukce krovů montáž  střech pultových, sedlových, valbových, stanových čtvercového nebo obdélníkového půdorysu z řeziva, průřezové plochy přes 120 do 288 cm2</t>
  </si>
  <si>
    <t>sloupky 180/180 : 3,8*4</t>
  </si>
  <si>
    <t>sloupky 160/160 : 2,5*6</t>
  </si>
  <si>
    <t>762332140R00</t>
  </si>
  <si>
    <t>Vázané konstrukce krovů montáž  střech pultových, sedlových, valbových, stanových čtvercového nebo obdélníkového půdorysu z řeziva, průřezové plochy přes 288 do 450 cm2</t>
  </si>
  <si>
    <t>středová vaznice 180/240 : 4,5*6</t>
  </si>
  <si>
    <t>vrcholová vaznice 180/240 : 14,5</t>
  </si>
  <si>
    <t>762341210R00</t>
  </si>
  <si>
    <t xml:space="preserve">Montáž bednění střech rovných o sklonu do 60° z prken hrubých na sraz tloušťky do 32 mm včetně vyřezání otvorů ,  </t>
  </si>
  <si>
    <t>bednění</t>
  </si>
  <si>
    <t>krov : 440</t>
  </si>
  <si>
    <t>762342203R00</t>
  </si>
  <si>
    <t xml:space="preserve">Montáž laťování střech o sklonu do 60° při vzdálenost latí přes 220 do 360 mm,  </t>
  </si>
  <si>
    <t>762342206R00</t>
  </si>
  <si>
    <t>Montáž kontralatí na vruty, s dodávkou těsnicí pásky pod kontralatě, bez dodávky řeziva</t>
  </si>
  <si>
    <t>762911121R00</t>
  </si>
  <si>
    <t xml:space="preserve">Impregnace řeziva tlakovakuová, ochrana proti dřevokazným houbám, plísním a dřevokaznému hmyzu </t>
  </si>
  <si>
    <t>16,83262+0,63504</t>
  </si>
  <si>
    <t>763613212RT6</t>
  </si>
  <si>
    <t>Montáž záklop stropů, z desek tl. 22 mm, na P+D, přibitím, včetně dodávky desky dřevoštěpkové</t>
  </si>
  <si>
    <t>800-763</t>
  </si>
  <si>
    <t>vč. dodávky a montáže spojovacího materiálu</t>
  </si>
  <si>
    <t>strop nad garáží a sociálkou : 131,5+8,8*4,3</t>
  </si>
  <si>
    <t>55365-1</t>
  </si>
  <si>
    <t>Kotevní prvek krovu</t>
  </si>
  <si>
    <t>60510990R</t>
  </si>
  <si>
    <t>Prkno dřevina: SM; opracování: omítané</t>
  </si>
  <si>
    <t>krov : 440*0,025*1,25</t>
  </si>
  <si>
    <t>60515284R-1</t>
  </si>
  <si>
    <t>Hranol stavební SM</t>
  </si>
  <si>
    <t>krokev 120/200 : 9,2*26*0,12*0,2*1,08</t>
  </si>
  <si>
    <t>kleština 80/160 : 5*10*0,08*0,16*1,08</t>
  </si>
  <si>
    <t>výměna 120/200 : 2,7*2*0,12*0,2*1,08</t>
  </si>
  <si>
    <t>kleština 80/160 : 5,6*27*0,08*0,16*1,08</t>
  </si>
  <si>
    <t>pozednice 160/120 : 65*0,16*0,12*1,08</t>
  </si>
  <si>
    <t>kleština 100/160 : 3,4*4*0,1*0,16*1,08</t>
  </si>
  <si>
    <t>pozednice 160/120 : 2*4*0,16*0,12*1,08</t>
  </si>
  <si>
    <t>kleštiny 2x80/200 : 2*4*2*0,08*0,2*1,08</t>
  </si>
  <si>
    <t>krokev 100/200 : 6,2*28*0,1*0,2*1,08</t>
  </si>
  <si>
    <t>středová vaznice 180/240 : 4,5*6*0,18*0,24*1,08</t>
  </si>
  <si>
    <t>vrcholová vaznice 180/240 : 14,5*0,18*0,24*1,08</t>
  </si>
  <si>
    <t>60515793R</t>
  </si>
  <si>
    <t>Hranol dřevina: SM; tl. = 100 mm; šířka = 120 mm</t>
  </si>
  <si>
    <t>Pásky 100/120 : 1,5*14*0,1*0,12*1,08</t>
  </si>
  <si>
    <t>krokev 100/120 : 20*0,1*0,12*1,08</t>
  </si>
  <si>
    <t>krokev 100/120 : 2*4*0,1*0,12*1,08</t>
  </si>
  <si>
    <t>60517111R</t>
  </si>
  <si>
    <t>Lať dřevina: jehličnatá; tl. = 40 mm; šířka = 60 mm</t>
  </si>
  <si>
    <t>2400*0,06*0,04*1,15</t>
  </si>
  <si>
    <t>998762102R00</t>
  </si>
  <si>
    <t>Přesun hmot pro konstrukce tesařské v objektech výšky do 12 m</t>
  </si>
  <si>
    <t>764252602R00</t>
  </si>
  <si>
    <t>Žlaby z titanzinkového plechu podokapní půlkulatý žlab, RŠ 250 mm,  , povrch přírodní  TiZn, povrch lesklý</t>
  </si>
  <si>
    <t>800-764</t>
  </si>
  <si>
    <t>včetně dilatace a spojovacích prostředků.</t>
  </si>
  <si>
    <t>K5 : 12</t>
  </si>
  <si>
    <t>764252604R00</t>
  </si>
  <si>
    <t>Žlaby z titanzinkového plechu podokapní půlkulatý žlab, RŠ 333 mm,  , povrch přírodní  TiZn, povrch lesklý</t>
  </si>
  <si>
    <t>K3 : 46</t>
  </si>
  <si>
    <t>764252634R00</t>
  </si>
  <si>
    <t>Žlaby z titanzinkového plechu čelo žlabu půlkulatého, RŠ 333 mm,  , povrch přírodní  TiZn, povrch lesklý</t>
  </si>
  <si>
    <t>včetně spojovacích prostředků.</t>
  </si>
  <si>
    <t>K4 : 12</t>
  </si>
  <si>
    <t>764259615R00</t>
  </si>
  <si>
    <t>Žlaby z titanzinkového plechu půlkulatý závěsný kotlík , 330/100 mm,  , povrch přírodní  TiZn, povrch lesklý</t>
  </si>
  <si>
    <t>K2 : 6</t>
  </si>
  <si>
    <t>764292634R00</t>
  </si>
  <si>
    <t>Ostatní střešní prvky z titanzinkového plechu oplech.úžlabí s jednoduch.lež.drážkou, sklon nad 10°, RŠ 500 mm, pro falcovanou střechu, povrch přírodní TiZn, povrch lesklý</t>
  </si>
  <si>
    <t>včetně dodávky plechových tabulí, svitků a spojovacích prostředků.</t>
  </si>
  <si>
    <t>K8 : 21</t>
  </si>
  <si>
    <t>764292641R00</t>
  </si>
  <si>
    <t>Ostatní střešní prvky z titanzinkového plechu štítové lemování s lištou,  , pro falcovanou střechu, povrch přírodní TiZn, povrch lesklý</t>
  </si>
  <si>
    <t>K6 : 36</t>
  </si>
  <si>
    <t>764298611R00</t>
  </si>
  <si>
    <t>Ostatní střešní prvky z titanzinkového plechu obvodové lemování střechy, výšky nad 450 mm,  , pro falcovanou střechu, povrch přírodní TiZn, povrch lesklý</t>
  </si>
  <si>
    <t>K7 : 32</t>
  </si>
  <si>
    <t>764511625R00</t>
  </si>
  <si>
    <t>Oplechování parapetů z titanzinkového plechu oplechování parametů celoplošným lepením, RŠ 250 mm , povrch přírodní TiZn, povrch lesklý</t>
  </si>
  <si>
    <t>včetně dodávky plechových tabulí a svitků, včetně spojovacích prostředků a těsnící hmoty.</t>
  </si>
  <si>
    <t>K9 : 3*6+2*4</t>
  </si>
  <si>
    <t>764531660R00</t>
  </si>
  <si>
    <t>Oplechování zdí a nadezdívek z titanzinkového plechu oplechování atiky celoplošným lepením, RŠ 800 mm, tl.plechu 0,8 mm, povrch přírodní TiZn, povrch lesklý</t>
  </si>
  <si>
    <t>spojovacích prostředků a těsnící hmoty, včetně dodávky plechových tabulí a svitků.</t>
  </si>
  <si>
    <t>K9- historická zeď : 14,4</t>
  </si>
  <si>
    <t>764551603R00</t>
  </si>
  <si>
    <t>Odpadní trouby z titanzinkového plechu kruhový svod, D 80 mm, povrchová úprava přírodní TiZn, povrch lesklý</t>
  </si>
  <si>
    <t>včetně objímek a spojovacího materiálu.</t>
  </si>
  <si>
    <t>K1 : 30</t>
  </si>
  <si>
    <t>764551613R00</t>
  </si>
  <si>
    <t>Odpadní trouby z titanzinkového plechu kruhové koleno 72°, D 80 mm, povrchová úprava přírodní TiZn, povrch lesklý</t>
  </si>
  <si>
    <t>998764102R00</t>
  </si>
  <si>
    <t>Přesun hmot pro konstrukce klempířské v objektech výšky do 12 m</t>
  </si>
  <si>
    <t>765313122RS2</t>
  </si>
  <si>
    <t xml:space="preserve">Krytina pálená střech složitých z tašek drážkových,  , povrchová úprava engoba,  </t>
  </si>
  <si>
    <t>800-765</t>
  </si>
  <si>
    <t>Dodávka a montáž krytiny z tašek základních, větracích, poloviční a protisněhových háků včetně spojovacích prostředků.</t>
  </si>
  <si>
    <t>765313175R00</t>
  </si>
  <si>
    <t xml:space="preserve">Krytina pálená doplňky ke krytině drážkové, hák protisněhový,  </t>
  </si>
  <si>
    <t>Dodávka a montáž protisněhového háku.</t>
  </si>
  <si>
    <t>765313181R00</t>
  </si>
  <si>
    <t xml:space="preserve">Krytina pálená doplňky ke krytině drážkové, přiřezání a uchycení tašek rovné,  </t>
  </si>
  <si>
    <t>Přiřezání a uchycení tašek včetně spojovacích prostředků.</t>
  </si>
  <si>
    <t>9,2*4+6,2*4+2,8*8+28,3*2</t>
  </si>
  <si>
    <t>765313184RS2</t>
  </si>
  <si>
    <t>Krytina pálená doplňky ke krytině drážkové, taška prostupová s nástavcem pro odvětrání, povrchová úprava engoba</t>
  </si>
  <si>
    <t>Dodávka a montáž prostupové tašky a nástavce odvětrání kanalizace.</t>
  </si>
  <si>
    <t>765313186R00</t>
  </si>
  <si>
    <t xml:space="preserve">Krytina pálená doplňky ke krytině drážkové, mřížka větrací 100 cm univerzální,  </t>
  </si>
  <si>
    <t>Dodávka a montáž ochranné větrací mřížky.</t>
  </si>
  <si>
    <t>28,1*2+4*2</t>
  </si>
  <si>
    <t>765313188R00</t>
  </si>
  <si>
    <t xml:space="preserve">Krytina pálená doplňky ke krytině drážkové, větrací pás okapní 500/10 cm plastový,  </t>
  </si>
  <si>
    <t>Dodávka a montáž ochranného okapního pásu.</t>
  </si>
  <si>
    <t>765313134RS2</t>
  </si>
  <si>
    <t>Krytina pálená Hřeben ke krytině drážkové, z hřebenáčů engobovaných, s větracím pásem z hliníku</t>
  </si>
  <si>
    <t>Dodávka a montáž hřebene včetně hřebenové latě, větracího pásu, ukončení hřebenáče a spojovacích prostředků.</t>
  </si>
  <si>
    <t>765313142RS2</t>
  </si>
  <si>
    <t>Krytina pálená Nároží ke krytině drážkové, z hřebenáčů engobovaných, s větracím pásem olovo/cín</t>
  </si>
  <si>
    <t>Dodávka a montáž nároží včetně nárožní latě, větracího pásu a spojovacích prostředků.</t>
  </si>
  <si>
    <t>věžička : 2,85*4</t>
  </si>
  <si>
    <t>765901103R00</t>
  </si>
  <si>
    <t>Fólie parotěsné, difúzní a vodotěsné Fólie podstřešní difuzní na krokve,, Fólie hladká hydroizolační</t>
  </si>
  <si>
    <t>Dodávka a montáž hydroizolační fólie včetně spojovacích prostředků.</t>
  </si>
  <si>
    <t>766624041R00</t>
  </si>
  <si>
    <t>Montáž střešních oken rozměru 55/78 cm</t>
  </si>
  <si>
    <t>800-766</t>
  </si>
  <si>
    <t>O5 : 2</t>
  </si>
  <si>
    <t>766624047R00</t>
  </si>
  <si>
    <t>Montáž střešních oken zateplovací sady</t>
  </si>
  <si>
    <t>766670011R00</t>
  </si>
  <si>
    <t>Montáž obložkové zárubně a dveřního křídla jednokřídlového</t>
  </si>
  <si>
    <t>D2 - 700/1970 : 1+1</t>
  </si>
  <si>
    <t>D1 - 800/1970 : 1+1</t>
  </si>
  <si>
    <t>D5 - 800/1970 : 2+1</t>
  </si>
  <si>
    <t>D3 - 800/1970- EW15 : 3+2</t>
  </si>
  <si>
    <t>D9 - 1550/1970 - EW15 : 1</t>
  </si>
  <si>
    <t>766670021R00</t>
  </si>
  <si>
    <t xml:space="preserve">Montáž kliky a štítku </t>
  </si>
  <si>
    <t>766629301R-1</t>
  </si>
  <si>
    <t>Montáž oken plochy do 1,50 m2</t>
  </si>
  <si>
    <t>O4 - 2000x750 : 1</t>
  </si>
  <si>
    <t>766629302R-1</t>
  </si>
  <si>
    <t>Montáž oken  plochy do 2,70 m2</t>
  </si>
  <si>
    <t>O2 - 2000/1750 : 1</t>
  </si>
  <si>
    <t>O3 - 2000/1500 : 2</t>
  </si>
  <si>
    <t>766629303R-1</t>
  </si>
  <si>
    <t>Montáž oken  plochy do 4,50 m2</t>
  </si>
  <si>
    <t>O1 - 3000/1500 : 6</t>
  </si>
  <si>
    <t>7666293-1</t>
  </si>
  <si>
    <t>Obnovení původního okenního otvoru 450x450mm, 1kř F, dřevěné, včetně zednických prací</t>
  </si>
  <si>
    <t>X1 : 1</t>
  </si>
  <si>
    <t>54914632R-1</t>
  </si>
  <si>
    <t>Dveřní kování, vložka cylindrická, viz popis tabulky</t>
  </si>
  <si>
    <t>61110330R-1</t>
  </si>
  <si>
    <t>Okno dřevěné EURO profil dřevěné 2kříd. OS 2000x750, trojsklo, UW=0,76 W/m2K, RAL 3033 - Perleťová růžová</t>
  </si>
  <si>
    <t>61110333R-1</t>
  </si>
  <si>
    <t>Okno dřevěné EURO profil dřevěné 2kříd. OS 2000x1500, trojsklo, UW=0,76 W/m2K, RAL1015 perleťová růžová/RAL3033 slonová kost</t>
  </si>
  <si>
    <t>61110334R</t>
  </si>
  <si>
    <t>Okno otevíravé, sklápěcí; funkce: klasické; počet křídel: 2; křídlo: dřevěné; rám: dřevěný; šířka = 1 800 mm; výška = 1 800 mm; tvar: pravidelný; počet skel: dvojsklo; 4 - 16 - 4; Uw = 1,23 W/(m2.K); Ug = 1,1 W/(m2.K); Rw = 32 dB; ovládání: manuální; povrchová úprava: lakovaný RAL; kování: celoobvodové; barva: odstíny RAL</t>
  </si>
  <si>
    <t>61110348R</t>
  </si>
  <si>
    <t>Okno otevíravé, sklápěcí; funkce: klasické; počet křídel: 3; křídlo: dřevěné; rám: dřevěný; šířka = 1 500 mm; výška = 2 100 mm; tvar: pravidelný; počet skel: dvojsklo; 4 - 16 - 4; Uw = 1,23 W/(m2.K); Ug = 1,1 W/(m2.K); Rw = 32 dB; ovládání: manuální; povrchová úprava: lakovaný RAL; kování: celoobvodové; barva: odstíny RAL</t>
  </si>
  <si>
    <t>6114025051R</t>
  </si>
  <si>
    <t>Okno kyvné; funkce: střešní; počet křídel: 1; křídlo: dřevěné; rám: dřevěný; šířka = 550 mm; výška = 780 mm; tvar: pravidelný; počet skel: trojsklo; ESG4 - 12 - TVG3 - 12 - VSG6,8; plocha prosklení = 0,22 m2; Uw = 1,00 W/(m2.K); Ug = 0,6 W/(m2.K); g = 0,44; Rw = 37 dB; ovládání: manuální; RtF: C; - s1, d2; povrchová úprava: lakovaný RAL; barva: přírodní</t>
  </si>
  <si>
    <t>61140280.AR</t>
  </si>
  <si>
    <t>lemování pro střešní okno lakovaný hliník; střešní krytina profilová; max. výška profilu 120 mm; š. okna 550 mm; h okna 780 mm; sklon střechy 15 až 90 °; manžeta šedá</t>
  </si>
  <si>
    <t>611405900R</t>
  </si>
  <si>
    <t>sada zateplovací obsahuje izolační rám, hydroizolační fólie, drenážní žlábek; š. okna 550 mm; h okna 780 mm; materiál PE pěnový rám, PP fólie, ocelový žlábek</t>
  </si>
  <si>
    <t>611653503R-1</t>
  </si>
  <si>
    <t>Dveře protipožární EW30 plné CPL LAMINÁT STANDARD 1-křídlé 800 x 1970 mm, RAL 3033 - perleťová růžová</t>
  </si>
  <si>
    <t>D3 - 800/1970 : 3+2</t>
  </si>
  <si>
    <t>611653538R-1</t>
  </si>
  <si>
    <t>Dveře protipožární EI30  sklo CPL LAMINÁT STANDARD 2-křídlé 1550 x 1970 mm, RAL 3033-perleťová růžová(3,13), RAL 1015 - slonová kost(3.02)</t>
  </si>
  <si>
    <t>61165441R-1</t>
  </si>
  <si>
    <t>Dveře vnitřní lamino DTD plné  1-křídlé 700 x 1970 mm , RAL 1015 - slonová kost</t>
  </si>
  <si>
    <t>61165442R-1</t>
  </si>
  <si>
    <t>Dveře vnitřní lamino DTD plné  1-křídlé 800 x 1970 mm , RAL 1015 - slonová kost</t>
  </si>
  <si>
    <t>61165442R-2</t>
  </si>
  <si>
    <t>Dveře vnitřní lamino DTD plné  1-křídlé 800 x 1970 mm , RAL 3033 - perleťová růžová</t>
  </si>
  <si>
    <t>61165447R-1</t>
  </si>
  <si>
    <t>Dveře vnitřní lamino DTDL plné  2-křídlé 1600 x 1970 mm - RAL 1015 - slonová kost</t>
  </si>
  <si>
    <t>998766202R00</t>
  </si>
  <si>
    <t>Přesun hmot pro konstrukce truhlářské v objektech výšky do 12 m</t>
  </si>
  <si>
    <t>767162150R00</t>
  </si>
  <si>
    <t>Montáž zábradlí rovného z profilové oceli do zdiva, o hmotnosti 1 m zábradlí přes 60 kg</t>
  </si>
  <si>
    <t>800-767</t>
  </si>
  <si>
    <t>Z1 : 3,5</t>
  </si>
  <si>
    <t>767833100R00</t>
  </si>
  <si>
    <t>Montáž žebříků do zdiva , s bočnicemi z trubek nebo z tenkostěnných profilů</t>
  </si>
  <si>
    <t>Z3 : 10</t>
  </si>
  <si>
    <t>767834101R00</t>
  </si>
  <si>
    <t>Montáž žebříků montáž ochranného koše   šroubováním</t>
  </si>
  <si>
    <t>Z3 : 8</t>
  </si>
  <si>
    <t>767995104R00</t>
  </si>
  <si>
    <t>Výroba a montáž atypických kovovových doplňků staveb hmotnosti přes 20 do 50 kg</t>
  </si>
  <si>
    <t>kg</t>
  </si>
  <si>
    <t>Z2 - závěsný kruhový nosič hadic : 11</t>
  </si>
  <si>
    <t>IPE 16 dl.2,2 : 2,2*15,8</t>
  </si>
  <si>
    <t>767995105R00</t>
  </si>
  <si>
    <t>Výroba a montáž atypických kovovových doplňků staveb hmotnosti přes 50 do 100 kg</t>
  </si>
  <si>
    <t xml:space="preserve">Z4 : </t>
  </si>
  <si>
    <t>zábradlí : 130</t>
  </si>
  <si>
    <t>2xIPE120 dl.2,1m : 2*2,1*12,9</t>
  </si>
  <si>
    <t>porošt 0,8x1,0m : 22</t>
  </si>
  <si>
    <t>76755-1</t>
  </si>
  <si>
    <t>Garážová vrata s vestavěnými vchodovými dveřmi, RAL 3033, 3600x3500mm s dveřmi 1100/2333mm, viz popis tabulky výrobků</t>
  </si>
  <si>
    <t>D7 : 1</t>
  </si>
  <si>
    <t>76755-2</t>
  </si>
  <si>
    <t>Garážová vrata ssekční, RAL 3033, 3600x3500mm montáž s dodávkou, popi viz tabulky výrobků</t>
  </si>
  <si>
    <t>D8 : 2</t>
  </si>
  <si>
    <t>76755-3</t>
  </si>
  <si>
    <t>Kovaná jednoduchá mříž z tyčové oceli 15x15mm k obnovenému oknu 450x450mm, M+D</t>
  </si>
  <si>
    <t>13383420R</t>
  </si>
  <si>
    <t>Tyč ocelová válcovaná za tepla průřez: IPE; značka: S235JR (1.0038); h = 120 mm; b = 64 mm; s = 4,4 mm; t = 6,3 mm</t>
  </si>
  <si>
    <t>Z4 - 2xIPE120 dl.2,1m : 2*2,1*12,9*1,1*0,001</t>
  </si>
  <si>
    <t>13383430R</t>
  </si>
  <si>
    <t>Tyč ocelová válcovaná za tepla průřez: IPE; značka: S235JR (1.0038); h = 160 mm; b = 82 mm; s = 5,0 mm; t = 7,4 mm</t>
  </si>
  <si>
    <t>Z2 - IPE 16 dl.2,2 : 2,2*15,8*1,1*0,001</t>
  </si>
  <si>
    <t>31186302R-1</t>
  </si>
  <si>
    <t>Žebřík s ochranným košem, pozinkovaná ocel</t>
  </si>
  <si>
    <t>kompl</t>
  </si>
  <si>
    <t>Z3 (hmotnost 600kg) : 1</t>
  </si>
  <si>
    <t>55300002.-1</t>
  </si>
  <si>
    <t>Závěsný kruhový nosič hadic pro 16 hadic. el.řetězový kladkostroj se 2 zved.háky, bezp.třecí spojka, koncový spínač, ovládací panel</t>
  </si>
  <si>
    <t>soubor</t>
  </si>
  <si>
    <t>Z2 - závěsný kruhový nosič hadic : 1</t>
  </si>
  <si>
    <t>55300002-2</t>
  </si>
  <si>
    <t>Zábradlí schodiště ocelové trubkové v.1,1m</t>
  </si>
  <si>
    <t>Z1 (hmotnost 150kg) : 3,5</t>
  </si>
  <si>
    <t>55300002-3</t>
  </si>
  <si>
    <t>Lávka pororošt 800/1000mm</t>
  </si>
  <si>
    <t xml:space="preserve">m2    </t>
  </si>
  <si>
    <t>Z4 - lávka : 0,8*1</t>
  </si>
  <si>
    <t>55300002-4</t>
  </si>
  <si>
    <t>Zábradlí lávky trubkové žárově pozinkované v.1,1m</t>
  </si>
  <si>
    <t>Z4 - zábradlí (130kg) : 130</t>
  </si>
  <si>
    <t>61191425R</t>
  </si>
  <si>
    <t>madlo schodišťové; buk; š = 50 mm; l = 3 000,0 mm; tl = 50,0 mm</t>
  </si>
  <si>
    <t>998767202R00</t>
  </si>
  <si>
    <t>Přesun hmot pro kovové stavební doplňk. konstrukce v objektech výšky do 12 m</t>
  </si>
  <si>
    <t>771101210RT2</t>
  </si>
  <si>
    <t>Příprava podkladu pod dlažby penetrace podkladu pod dlažby, Penetrace</t>
  </si>
  <si>
    <t>800-771</t>
  </si>
  <si>
    <t>3.02,3.05-3.07,3.10-3.12, 3.15 : 13,84+4,86+2,13+4,41+12,74+6,51+13,07+1,44</t>
  </si>
  <si>
    <t>771130211R00</t>
  </si>
  <si>
    <t>Obklad soklíků do tmele schodišťových stupňovitých, výšky do 100 mm</t>
  </si>
  <si>
    <t>0,5*13+0,5*5+1,8*2+1,15</t>
  </si>
  <si>
    <t>771275511RT6</t>
  </si>
  <si>
    <t>Montáž obkladů schodišť z dlaždic keramických a ze schodovek na stupnice, , kladených do tmele, C2TS1</t>
  </si>
  <si>
    <t>1,15*13</t>
  </si>
  <si>
    <t>771275521RT6</t>
  </si>
  <si>
    <t>Montáž obkladů schodišť z dlaždic keramických z dlaždic na podstupnice, , do flexibilního tmele, C2TS1</t>
  </si>
  <si>
    <t>771575109RT0</t>
  </si>
  <si>
    <t>Montáž podlah vnitřních z dlaždic keramických 300 x 200 mm, režných nebo glazovaných, hladkých, kladených do flexibilního tmele</t>
  </si>
  <si>
    <t>771579791R00</t>
  </si>
  <si>
    <t>Montáž podlah vnitřních z dlaždic keramických Příplatky k položkám montáže podlah keramických příplatek za plochu podlah keramických do 5 m2 jednotlivě</t>
  </si>
  <si>
    <t>4,86+2,13+1,44</t>
  </si>
  <si>
    <t>597623142R</t>
  </si>
  <si>
    <t>Dlažba keramická s glazurou (GL); tl. = 7,0 mm; a = 298 mm; b = 298 mm; povrch: hladký, matný; mrazuvzdorný; µ = 0,3; barva: šedá</t>
  </si>
  <si>
    <t>3.02,3.05-3.07,3.10-3.12, 3.15 : 59*1,05</t>
  </si>
  <si>
    <t>sokl : 33*0,1*1,05</t>
  </si>
  <si>
    <t>schišťový sokl : 13,75*0,1*1,05</t>
  </si>
  <si>
    <t>schodiště : (0,5*1,15*13+1,8*1,15)*1,05</t>
  </si>
  <si>
    <t>998771102R00</t>
  </si>
  <si>
    <t>Přesun hmot pro podlahy z dlaždic v objektech výšky do 12 m</t>
  </si>
  <si>
    <t>775413030R00</t>
  </si>
  <si>
    <t xml:space="preserve">Podlahové soklíky nebo lišty montáž lišt na klipy,  </t>
  </si>
  <si>
    <t>800-775</t>
  </si>
  <si>
    <t>bez základního nátěru</t>
  </si>
  <si>
    <t>3.04 : 10,3*2+4,4*2</t>
  </si>
  <si>
    <t>3.08 : 2,9*2+2,15*2</t>
  </si>
  <si>
    <t>775541400R00</t>
  </si>
  <si>
    <t xml:space="preserve">Položení podlah lamelových plovoucích montáž (položení) lamel </t>
  </si>
  <si>
    <t>podlah laminátových, vinylových nebo korkových bez podložky.</t>
  </si>
  <si>
    <t>S9 - 3.04 : 45</t>
  </si>
  <si>
    <t>3.08 : 6,04</t>
  </si>
  <si>
    <t>775542022R00</t>
  </si>
  <si>
    <t>Položení podlah lamelových plovoucích Podložka pod lamelové podlahy pěnový polyetylén, tloušťky 3,0 mm</t>
  </si>
  <si>
    <t>doplňkové práce</t>
  </si>
  <si>
    <t>61193672R</t>
  </si>
  <si>
    <t>lišta obvodová; materiál dřevo; š = 25,0 mm; h = 25,0 mm; dekor 16 standardních dekorů</t>
  </si>
  <si>
    <t>3.04 : (10,3*2+4,4*2)*1,08</t>
  </si>
  <si>
    <t>3.08 : (2,9*2+2,15*2)*1,08</t>
  </si>
  <si>
    <t>61193703R</t>
  </si>
  <si>
    <t>dílec podlahový 1-lamela; š = 193,0 mm; l = 1 292,0 mm; tl. 8,0 mm; spoj zámkový; nášlap laminát; povrch. úprava melaminová pryskyřice; pokládka plovoucí způsob</t>
  </si>
  <si>
    <t xml:space="preserve"> 3.04 : 45*1,1</t>
  </si>
  <si>
    <t>3.08 : 6,04*1,1</t>
  </si>
  <si>
    <t>998775102R00</t>
  </si>
  <si>
    <t>Přesun hmot pro podlahy vlysové a parketové v objektech výšky do 12 m</t>
  </si>
  <si>
    <t>776101101R00</t>
  </si>
  <si>
    <t>Přípravné práce vysávání povlakových podlah průmyslovým vysavačem</t>
  </si>
  <si>
    <t>položky neobsahují žádný materiál</t>
  </si>
  <si>
    <t xml:space="preserve">PVC : </t>
  </si>
  <si>
    <t>3.03,3.09 : 5,6+5,36</t>
  </si>
  <si>
    <t>776101121R00</t>
  </si>
  <si>
    <t>Přípravné práce penetrace podkladu</t>
  </si>
  <si>
    <t>776411000RT1</t>
  </si>
  <si>
    <t>Lepení podlahových soklíků nebo lišt pryžových pouze lepení - soklík ve specifikaci</t>
  </si>
  <si>
    <t>1,863*2+2,9*2+3,575*2+1,5*2</t>
  </si>
  <si>
    <t>776521200RT1</t>
  </si>
  <si>
    <t>Lepení povlakových podlah z plastů  Lepení povlakových podlah z plastů - čtverce z PVC nebo vinylu, montáž</t>
  </si>
  <si>
    <t>776981113RT1</t>
  </si>
  <si>
    <t>Přechodové, krycí a ukončující podlahové profily přechodová lišta, různá výška podlahoviny, eloxovaný hliník, samolepicí profil, výška profilu 8 mm, šířka profilu 35 mm</t>
  </si>
  <si>
    <t>23521520R</t>
  </si>
  <si>
    <t>penetrační hmota vodou ředitelná; epoxidová pryskyřice; dvousložková; zpevnění, uzavření pórů podkladů; pro interiér; tekutá</t>
  </si>
  <si>
    <t>10,96*0,5</t>
  </si>
  <si>
    <t>28342401.AR</t>
  </si>
  <si>
    <t>lišta soklová; podlahová; materiál PVC; tl. 1,50 mm; š = 64,0 mm</t>
  </si>
  <si>
    <t>19,676*1,2</t>
  </si>
  <si>
    <t>28412231R</t>
  </si>
  <si>
    <t>podlahovina PVC v rolích; l = 30 000 mm; tl. 2,40 mm; heterogenní; protiskluzná; oblast bytová, komerční</t>
  </si>
  <si>
    <t>3.03,3.09 : (5,6+5,36)*1,2</t>
  </si>
  <si>
    <t>998776102R00</t>
  </si>
  <si>
    <t>Přesun hmot pro podlahy povlakové v objektech výšky do 12 m</t>
  </si>
  <si>
    <t>vodorovně do 50 m</t>
  </si>
  <si>
    <t>777101101R00</t>
  </si>
  <si>
    <t>Příprava podkladu vysávání podlah průmyslovým vysavačem</t>
  </si>
  <si>
    <t>800-773</t>
  </si>
  <si>
    <t>777116041RT3</t>
  </si>
  <si>
    <t>Podlahy lité epoxidové dvousložkové tloušťky 3 mm</t>
  </si>
  <si>
    <t>včetně penetračního nátěru s tvrdidlem.</t>
  </si>
  <si>
    <t>garáž : 131,5</t>
  </si>
  <si>
    <t>věž : 4</t>
  </si>
  <si>
    <t>777215206R00</t>
  </si>
  <si>
    <t>Podlahy z epoxidového plastbetonu tloušťky 8 mm, Penetrace</t>
  </si>
  <si>
    <t>Včetně dvousložkové epoxidové penetrace.</t>
  </si>
  <si>
    <t>777217610R00</t>
  </si>
  <si>
    <t>Podlahy z epoxidového plastbetonu Doplňkové práce k podlahám z epoxidového plastbetonu soklík s požlábkem, výšky do 100 mm, Penetrace</t>
  </si>
  <si>
    <t>včetně dvousložkové epoxidové penetrace.</t>
  </si>
  <si>
    <t>Garáž : 13*4</t>
  </si>
  <si>
    <t>777553010R00</t>
  </si>
  <si>
    <t>Podlahy ze stěrky silikátové s disperzí Doplňující práce pro podlahy ze stěrek silikátových penetrace savého podkladu podlah disperzí</t>
  </si>
  <si>
    <t>777553210R00</t>
  </si>
  <si>
    <t>Podlahy ze stěrky silikátové s disperzí Doplňující práce pro podlahy ze stěrek silikátových vyrovnání podlah samonivelační hmotou na bázi cementu  tl. 2mm</t>
  </si>
  <si>
    <t>777553219R00</t>
  </si>
  <si>
    <t>Podlahy ze stěrky silikátové s disperzí Doplňující práce pro podlahy ze stěrek silikátových příplatek za každé 2 mm vyrovnání podlah samoniveleační hmotou na bázi cementu</t>
  </si>
  <si>
    <t>998777102R00</t>
  </si>
  <si>
    <t>Přesun hmot pro podlahy syntetické v objektech výšky do 12 m</t>
  </si>
  <si>
    <t>781101141R00</t>
  </si>
  <si>
    <t>Příprava podkladu před provedením obkladu provedení hydroizolační stěrky jednovrstvé</t>
  </si>
  <si>
    <t>781101210RT1</t>
  </si>
  <si>
    <t>Příprava podkladu pod obklady penetrace podkladu pod obklady, Penetrace epoxidová (EP); funkce: zpevnění povrchu, úprava savosti, adhezní můstek; ředidlo: voda (disperzní)</t>
  </si>
  <si>
    <t>včetně dodávky materiálu.</t>
  </si>
  <si>
    <t>781415015RT3</t>
  </si>
  <si>
    <t>Montáž obkladů vnitřních z obkládaček pórovinových montáž obkladů vnitřních  z obkladaček pórovinových do tmele  , 200 x 200, nebo 300 x 150 mm, lepených do flexibilního tmele</t>
  </si>
  <si>
    <t>597813708R</t>
  </si>
  <si>
    <t>Obklad keramický typ: běžný; s glazurou (GL); tl. = 7,0 mm; a = 250 mm; b = 330 mm; povrch: hladký, matný; barva: světle šedá</t>
  </si>
  <si>
    <t>3.05,3.06,3.07,3.10,3.11,3.12,3.15 : 2*(2,05*2+0,9*2+2,375*4)*1,05</t>
  </si>
  <si>
    <t>2*(2,05*2+2,15*2)*1,05+2*(1,5*2+3,575*2)*1,05</t>
  </si>
  <si>
    <t>2*(4,188*2+4,3*2+3,175*2+2*2+0,95*2+1,7*2+0,9*2)*1,05</t>
  </si>
  <si>
    <t>2*(4,313*2+4,363*2)*1,05</t>
  </si>
  <si>
    <t>998781102R00</t>
  </si>
  <si>
    <t>Přesun hmot pro obklady keramické v objektech výšky do 12 m</t>
  </si>
  <si>
    <t>783222110RT1</t>
  </si>
  <si>
    <t xml:space="preserve">Nátěry kov.stavebních doplňk.konstrukcí syntetické 2x email,  </t>
  </si>
  <si>
    <t>800-783</t>
  </si>
  <si>
    <t>včetně pomocného lešení.</t>
  </si>
  <si>
    <t>Z1 : 3,5*1,1*2</t>
  </si>
  <si>
    <t>784191101R00</t>
  </si>
  <si>
    <t>Příprava povrchu Penetrace (napouštění) podkladu disperzní, jednonásobná, Penetrace akrylátová; funkce: zpevnění povrchu, úprava savosti; ředidlo: voda (disperzní)</t>
  </si>
  <si>
    <t>800-784</t>
  </si>
  <si>
    <t>784195212R00</t>
  </si>
  <si>
    <t>Malby z malířských směsí otěruvzdorných,  , bělost 82 %, dvojnásobné</t>
  </si>
  <si>
    <t xml:space="preserve">SDK : </t>
  </si>
  <si>
    <t>garáž : 13*13</t>
  </si>
  <si>
    <t xml:space="preserve">strop : </t>
  </si>
  <si>
    <t xml:space="preserve">stěny : </t>
  </si>
  <si>
    <t/>
  </si>
  <si>
    <t>799553455-1</t>
  </si>
  <si>
    <t>Prosklená stěna s vchodovými dveřmi RAL 1015, trojité izolační, čiré, bez žaluzie, 3000x3000mm, s dveřmi 900x1970mm, viz popis tabulka výrobků</t>
  </si>
  <si>
    <t>D6 : 1</t>
  </si>
  <si>
    <t>979087213R00</t>
  </si>
  <si>
    <t>Nakládání na dopravní prostředky vybouraných hmot</t>
  </si>
  <si>
    <t>822-1</t>
  </si>
  <si>
    <t>Přesun suti</t>
  </si>
  <si>
    <t>POL8_</t>
  </si>
  <si>
    <t>pro vodorovnou dopravu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</si>
  <si>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</si>
  <si>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</si>
  <si>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</si>
  <si>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</si>
  <si>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</si>
  <si>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</si>
  <si>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</si>
  <si>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979990107R00</t>
  </si>
  <si>
    <t>Poplatek za skládku za uložení, směs betonu, cihel a dřeva,  , skupina 17 09 04 z Katalogu odpadů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</si>
  <si>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</si>
  <si>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</si>
  <si>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</si>
  <si>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</si>
  <si>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</si>
  <si>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</si>
  <si>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</si>
  <si>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</si>
  <si>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</si>
  <si>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</si>
  <si>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</si>
  <si>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</si>
  <si>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SUM</t>
  </si>
  <si>
    <t>Nařezání izolace na potřebný rouzměr. Vložení izolace do stěny bez dodávky tepelné izolace.</t>
  </si>
  <si>
    <t>END</t>
  </si>
  <si>
    <t>132201112R00</t>
  </si>
  <si>
    <t>Hloubení rýh šířky do 60 cm nad 100 m3, v hornině 3, hloubení strojně</t>
  </si>
  <si>
    <t>kanalizace : 174</t>
  </si>
  <si>
    <t>vodovod : 19,2</t>
  </si>
  <si>
    <t>162201102R00</t>
  </si>
  <si>
    <t>Vodorovné přemístění výkopku z horniny 1 až 4, na vzdálenost přes 20  do 50 m</t>
  </si>
  <si>
    <t>79,8+4,8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</si>
  <si>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</si>
  <si>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</si>
  <si>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</si>
  <si>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</si>
  <si>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94,2+14,4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</si>
  <si>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</si>
  <si>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</si>
  <si>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</si>
  <si>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65,3+3,6</t>
  </si>
  <si>
    <t>181006112R00</t>
  </si>
  <si>
    <t>Rozprostření zemin schopných zúrodnění sklon svahu do 1:5, tloušťka přes 100 do 150 mm</t>
  </si>
  <si>
    <t>823-2</t>
  </si>
  <si>
    <t>v rovině a ve sklonu do 1:5 ve sklonu přes 1:5</t>
  </si>
  <si>
    <t>451572111R00</t>
  </si>
  <si>
    <t>Lože pod potrubí, stoky a drobné objekty z kameniva drobného těženého 0÷4 mm</t>
  </si>
  <si>
    <t>827-1</t>
  </si>
  <si>
    <t>v otevřeném výkopu,</t>
  </si>
  <si>
    <t>14,5+1,2</t>
  </si>
  <si>
    <t>899103111R00</t>
  </si>
  <si>
    <t>Osazení poklopů litinových a ocelových o hmotnost jednotlivě přes 100  do 150 kg</t>
  </si>
  <si>
    <t>721319115R-1</t>
  </si>
  <si>
    <t>Montáž nádrže ŽB o objemu 12m3</t>
  </si>
  <si>
    <t>55243345.AR</t>
  </si>
  <si>
    <t>poklop kanalizační litinový; D výrobku 610 mm; únosnost D 400 kN</t>
  </si>
  <si>
    <t>5938910-1</t>
  </si>
  <si>
    <t>Nádrž prefabrikovaná ŽB s otvorem 12m3</t>
  </si>
  <si>
    <t>721176103R00</t>
  </si>
  <si>
    <t>Potrubí HT připojovací vnější průměr D 50 mm, tloušťka stěny 1,8 mm, DN 50</t>
  </si>
  <si>
    <t>800-721</t>
  </si>
  <si>
    <t>POL1_7</t>
  </si>
  <si>
    <t>včetně tvarovek, objímek. Bez zednických výpomocí.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</si>
  <si>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</si>
  <si>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</si>
  <si>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</si>
  <si>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</si>
  <si>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721176222R00</t>
  </si>
  <si>
    <t>Potrubí KG svodné (ležaté) v zemi vnější průměr D 110 mm, tloušťka stěny 3,2 mm, DN 100</t>
  </si>
  <si>
    <t>Potrubí včetně tvarovek. Bez zednických výpomocí.</t>
  </si>
  <si>
    <t>721176223R00</t>
  </si>
  <si>
    <t>Potrubí KG svodné (ležaté) v zemi vnější průměr D 125 mm, tloušťka stěny 3,2 mm, DN 125</t>
  </si>
  <si>
    <t>POL1_1</t>
  </si>
  <si>
    <t>721176224R00</t>
  </si>
  <si>
    <t>Potrubí KG svodné (ležaté) v zemi vnější průměr D 160 mm, tloušťka stěny 4,0 mm, DN 150</t>
  </si>
  <si>
    <t>721194105R00</t>
  </si>
  <si>
    <t>Zřízení přípojek na potrubí D 50 mm, materiál ve specifikaci</t>
  </si>
  <si>
    <t>vyvedení a upevnění odpadních výpustek,</t>
  </si>
  <si>
    <t>721194109R00</t>
  </si>
  <si>
    <t>Zřízení přípojek na potrubí D 110  mm, materiál ve specifikaci</t>
  </si>
  <si>
    <t>721223420RT1</t>
  </si>
  <si>
    <t xml:space="preserve">Vpusť podlahová se zápachovou uzávěrkou průměr 50 mm, s vodorovným odtokem, přítokovou trubkou D 40/50 mm, 123x123mm/115x115mm, mřížka nerez, izolační souprava s fólií,  </t>
  </si>
  <si>
    <t>721242110RT1</t>
  </si>
  <si>
    <t>Lapač střešních splavenin D 110 mm, s otáč.kul.kloubem na odtoku, s košem , se suchou a nezámr.klapkou,čistícím víčkem a vylam.těs. kroužky pro připoj.potrub.svodů D 75, 90,...</t>
  </si>
  <si>
    <t>721273150RT1</t>
  </si>
  <si>
    <t>Ventilační hlavice D 50, 75, 110 mm, přivzdušňovací ventil D 50/75/110 mm s dvojitou izolační stěnou, s masivní pryžovou membránou, s odnímatelnou mřížkou proti hmyzu...</t>
  </si>
  <si>
    <t>721290111R00</t>
  </si>
  <si>
    <t>Zkouška těsnosti kanalizace v objektech vodou, DN 125</t>
  </si>
  <si>
    <t>721290112R00</t>
  </si>
  <si>
    <t>Zkouška těsnosti kanalizace v objektech vodou, DN 200</t>
  </si>
  <si>
    <t>72156</t>
  </si>
  <si>
    <t>Čistící kus PP</t>
  </si>
  <si>
    <t>725860188RT3</t>
  </si>
  <si>
    <t>Sifon pračkový , D 40/50 mm, podomítkový, suchá zápachová klapka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</si>
  <si>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</si>
  <si>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</si>
  <si>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</si>
  <si>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722174911R00</t>
  </si>
  <si>
    <t>Opravy vodovodního potrubí z plastových trubek ostatní práce mimo spojové svary s přidáním materiálu sestavení rozvodů vody z plastů, do D 16 mm</t>
  </si>
  <si>
    <t>722174912R00</t>
  </si>
  <si>
    <t>Opravy vodovodního potrubí z plastových trubek ostatní práce mimo spojové svary s přidáním materiálu sestavení rozvodů vody z plastů, přes D 16 do D 20 mm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</si>
  <si>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</si>
  <si>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</si>
  <si>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</si>
  <si>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722172330R00</t>
  </si>
  <si>
    <t>Potrubí z plastických hmot polypropylenové potrubí PP-R, D 16 mm, s 2,7 mm, PN 20, polyfúzně svařované, včetně zednických výpomocí</t>
  </si>
  <si>
    <t>Potrubí včetně tvarovek a zednických výpomocí.</t>
  </si>
  <si>
    <t>722181212RT5</t>
  </si>
  <si>
    <t>Izolace vodovodního potrubí návleková z trubic z pěnového polyetylenu, tloušťka stěny 9 mm, d 15 mm</t>
  </si>
  <si>
    <t>V položce je kalkulována dodávka izolační trubice, spon a lepicí pásky.</t>
  </si>
  <si>
    <t>722190402R00</t>
  </si>
  <si>
    <t>Vyvedení a upevnění výpustek DN 20</t>
  </si>
  <si>
    <t>722202412R00</t>
  </si>
  <si>
    <t>Kohout kulový nerozebíratelný, spoj svařováním, D 20 mm, včetně dodávky materiálu</t>
  </si>
  <si>
    <t>722202213R00</t>
  </si>
  <si>
    <t>Nástěnka vnitřní závit,  spoj svařováním, D 20 mm x DN 15, včetně dodávky materiálu</t>
  </si>
  <si>
    <t>722231282R00</t>
  </si>
  <si>
    <t>Ventil redukční, membránový, litinový,  , DN 20, PN 16, včetně dodávky materiálu</t>
  </si>
  <si>
    <t>722235652R00</t>
  </si>
  <si>
    <t>Ventil zpětný ventil, vnitřní-vnitřní závit, DN 20, PN 20, mosaz</t>
  </si>
  <si>
    <t>722237131R00</t>
  </si>
  <si>
    <t>Kohout kulový s vypouštěním, mosazný, vnitřní-vnitřní závit, DN 15, PN 42, včetně dodávky materiálu</t>
  </si>
  <si>
    <t>722280106R00</t>
  </si>
  <si>
    <t>Tlakové zkoušky vodovodního potrubí do DN 32</t>
  </si>
  <si>
    <t>722290234R00</t>
  </si>
  <si>
    <t>Proplach a dezinfekce vodovodního potrubí do DN 80</t>
  </si>
  <si>
    <t>734213112R00</t>
  </si>
  <si>
    <t>Ventil automatický, odvzdušňovací, mosazný, PN 10, DN 15, včetně dodávky materiálu</t>
  </si>
  <si>
    <t>800-731</t>
  </si>
  <si>
    <t>722231161R-1</t>
  </si>
  <si>
    <t>Pojistný ventil rohový</t>
  </si>
  <si>
    <t>7222356-1</t>
  </si>
  <si>
    <t>Výtokový ventil se šroubením pro hadici DN15</t>
  </si>
  <si>
    <t xml:space="preserve">ks    </t>
  </si>
  <si>
    <t>7222357-1</t>
  </si>
  <si>
    <t>Ventil rohový pro WC a baterie</t>
  </si>
  <si>
    <t>7222358-1</t>
  </si>
  <si>
    <t>Vývod pro pračky a myčky s odtokem</t>
  </si>
  <si>
    <t>900      RT1</t>
  </si>
  <si>
    <t>HZS, Práce v tarifní třídě 4 (např. tesař)</t>
  </si>
  <si>
    <t>Prav.M</t>
  </si>
  <si>
    <t>HZS</t>
  </si>
  <si>
    <t>POL10_0</t>
  </si>
  <si>
    <t>998722101R00</t>
  </si>
  <si>
    <t>Přesun hmot pro vnitřní vodovod v objektech výšky do 6 m</t>
  </si>
  <si>
    <t>725014131R00</t>
  </si>
  <si>
    <t>Klozetové mísy závěsné, bilé, hluboké splachování, zadní, včetně sedátka, šířka 360 mm, hloubka 510 mm, výška 400 mm</t>
  </si>
  <si>
    <t>725014141R00</t>
  </si>
  <si>
    <t>Klozetové mísy závěsné pro ZTP, bilé, hluboké splachování, zadní, včetně sedátka, šířka 360 mm, hloubka 700 mm, výška 480 mm</t>
  </si>
  <si>
    <t>725016105R00</t>
  </si>
  <si>
    <t>Pisoár diturvitový, bílý,  s otvorem pro ventil, s ventilem oplachovacím, zdroj napájecí pro tři urinály, včetně dodávky materiálu</t>
  </si>
  <si>
    <t>725017153R00</t>
  </si>
  <si>
    <t>Umyvadlo invalidní, bílé, šířka 640 mm, hloubka 550 mm</t>
  </si>
  <si>
    <t>725017181R00</t>
  </si>
  <si>
    <t>Umyvadlo na šrouby, bílé, šířka 550 mm, hloubka 430 mm</t>
  </si>
  <si>
    <t>RTS 17/ I</t>
  </si>
  <si>
    <t>725292001R00</t>
  </si>
  <si>
    <t>Koupelnové doplňky zásobník na toaletní papír uzamykatelný, maximální rozměr náplně 290 x 100 mm, nerezový</t>
  </si>
  <si>
    <t>725292011R00</t>
  </si>
  <si>
    <t>Koupelnové doplňky zásobník na papírové ručníky 340 x 110 x 265 mm, uzamykatelný, maximální rozměr náplně 260 x 100 mm, nerezový</t>
  </si>
  <si>
    <t>725292041R00</t>
  </si>
  <si>
    <t>Koupelnové doplňky dávkovač tekutého mýdla, obsah 0,5 l, nerezový</t>
  </si>
  <si>
    <t>725291116R00</t>
  </si>
  <si>
    <t>Invalidní program madlo jednoduché pevné, rozměr 700 mm, bílé</t>
  </si>
  <si>
    <t>725291136R00</t>
  </si>
  <si>
    <t>Invalidní program madlo dvojité sklopné, rozměr 830 mm, bílé</t>
  </si>
  <si>
    <t>725539108R00</t>
  </si>
  <si>
    <t>Montáž zásobníku elektrického akumulačního do 1200 l</t>
  </si>
  <si>
    <t>725823121R00</t>
  </si>
  <si>
    <t>Baterie umyvadlové a dřezové umyvadlová, stojánková, ruční ovládání s otvíráním odpadu, standardní, včetně dodávky materiálu</t>
  </si>
  <si>
    <t>725845811R00</t>
  </si>
  <si>
    <t>Baterie sprchová nástěnná, termostatická bez příslušenství, standardní, včetně dodávky materiálu</t>
  </si>
  <si>
    <t>725860201RT1</t>
  </si>
  <si>
    <t>Zápachová uzávěrka (sifon) pro zařizovací předměty D 40, 50 mm x 6/4"; pro dřezy, PP; příslušenství přípojka pro pračku/myčku, včetně dodávky materiálu</t>
  </si>
  <si>
    <t>725980121R00</t>
  </si>
  <si>
    <t>Dvířka z plastu, 150 x 150 mm, včetně dodávky materiálu</t>
  </si>
  <si>
    <t>725980122R00</t>
  </si>
  <si>
    <t>Dvířka z plastu, 200 x 300 mm, včetně dodávky materiálu</t>
  </si>
  <si>
    <t>725249104R-1</t>
  </si>
  <si>
    <t>Montáž podlahový sprchového žlabu</t>
  </si>
  <si>
    <t>28698325R</t>
  </si>
  <si>
    <t>žlab odtokový do prostoru, s okrajem pro perforovaný rošt; plast; l = 950 mm; stavební výška 75 až 110 mm; min. tloušťka betonu 62 mm; š. koryta 60 mm; odtok boční; příslušenství sifon; průtok 30 l/min</t>
  </si>
  <si>
    <t>484387135R</t>
  </si>
  <si>
    <t>ohřívač vody elektrický ohřev zásobníkový; tlakový; provedení stacionární; objem 300 l; v = 1 955 mm; d = 670 mm; napětí 230 V; příkon 2 000 W; 0 až 90 °C; doba ohřevu el.energií z 10°C na 60°C 8,5 hod</t>
  </si>
  <si>
    <t>551070196R</t>
  </si>
  <si>
    <t>zdroj napájecí napájení splachovačů a pisoárů , osvětlení tlačítka; výkon 10 W</t>
  </si>
  <si>
    <t>55144162R</t>
  </si>
  <si>
    <t>sada sprchová ruční sprcha, držák sprchy, hadice</t>
  </si>
  <si>
    <t>55145356R</t>
  </si>
  <si>
    <t>tyč sprchová l = 60 cm; příslušenství posuvný držák; chrom</t>
  </si>
  <si>
    <t>998725201R00</t>
  </si>
  <si>
    <t>Přesun hmot pro zařizovací předměty v objektech výšky do 6 m</t>
  </si>
  <si>
    <t>726211321R00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</si>
  <si>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</si>
  <si>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726211141R00</t>
  </si>
  <si>
    <t>Pisoár univerzální, pro instalaci s mokrými procesy do masivních zděných konstrukcí nebo pro předstěnovou instalaci s předezděním, pro bezdotykové ovládání, stavební výška 109 - 127 cm, včetně dodávky materiálu</t>
  </si>
  <si>
    <t>Včetně dodávky a připevnění montážního prvku vč. napojení na kanalizační popř. vodovodní potrubí.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</si>
  <si>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</si>
  <si>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</si>
  <si>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</si>
  <si>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13,8+6,4</t>
  </si>
  <si>
    <t>122201101R00</t>
  </si>
  <si>
    <t>Odkopávky a  prokopávky nezapažené v hornině 3  do 100 m3</t>
  </si>
  <si>
    <t>nájez, parkovací místa, zpevněné plochy : 13,8*12,7*0,5+6,4*6,4*0,5</t>
  </si>
  <si>
    <t>chodník : 2*(5,2+9,5)*0,25</t>
  </si>
  <si>
    <t>167101101R00</t>
  </si>
  <si>
    <t>Nakládání, skládání, překládání neulehlého výkopku nakládání výkopku  do 100 m3, z horniny 1 až 4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</si>
  <si>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</si>
  <si>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</si>
  <si>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</si>
  <si>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nájez, parkovací místa, zpevněné plochy : 13,8*12,7+6,4*6,4</t>
  </si>
  <si>
    <t>chodník : 2*(5,2+9,5)</t>
  </si>
  <si>
    <t>564231111R00</t>
  </si>
  <si>
    <t>Podklad nebo podsyp ze štěrkopísku tloušťka po zhutnění 100 mm</t>
  </si>
  <si>
    <t>s rozprostřením, vlhčením a zhutněním</t>
  </si>
  <si>
    <t>nájez, zpevněné plochy : 13,8*12,7</t>
  </si>
  <si>
    <t>564251111R00</t>
  </si>
  <si>
    <t>Podklad nebo podsyp ze štěrkopísku tloušťka po zhutnění 150 mm</t>
  </si>
  <si>
    <t xml:space="preserve"> parkovací místa : 6,4*6,4</t>
  </si>
  <si>
    <t>564762111R00</t>
  </si>
  <si>
    <t>Podklad nebo kryt z kameniva hrubého s výplň. kam. tloušťka po zhutnění 200 mm</t>
  </si>
  <si>
    <t>kamenivo hrubé drcené vel. 32 - 63 mm s výplňovým kamenivem (vibrovaný štěrk), s rozprostřením, vlhčením a zhutněním</t>
  </si>
  <si>
    <t>564831111RT2</t>
  </si>
  <si>
    <t>Podklad ze štěrkodrti s rozprostřením a zhutněním frakce 0-32 mm, tloušťka po zhutnění 100 mm</t>
  </si>
  <si>
    <t>564851111RT4</t>
  </si>
  <si>
    <t>Podklad ze štěrkodrti s rozprostřením a zhutněním frakce 0-63 mm, tloušťka po zhutnění 150 mm</t>
  </si>
  <si>
    <t>564861114RT4</t>
  </si>
  <si>
    <t>Podklad ze štěrkodrti s rozprostřením a zhutněním frakce 0-63 mm, tloušťka po zhutnění 230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</si>
  <si>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</si>
  <si>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</si>
  <si>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</si>
  <si>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</si>
  <si>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</si>
  <si>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596245041R00</t>
  </si>
  <si>
    <t>Kladení zámkové dlažby do MC tloušťka dlažby 80 mm, tloušťka lože 50 mm</t>
  </si>
  <si>
    <t>s provedením lože z cementové malty tloušťky 40 mm, s vyplněním spár těženým kamenivem a se smetením přebytečného materiálu na krajnici</t>
  </si>
  <si>
    <t>varovný pás : 0,4*(13,8+6,5)</t>
  </si>
  <si>
    <t>596291111R00</t>
  </si>
  <si>
    <t>Řezání zámkové dlažby tloušťky 60 mm</t>
  </si>
  <si>
    <t>chodník : 5,2*2+14,5*2+2*14</t>
  </si>
  <si>
    <t>596291113R00</t>
  </si>
  <si>
    <t>Řezání zámkové dlažby tloušťky 80 mm</t>
  </si>
  <si>
    <t>nájez, parkovací místa, zpevněné plochy : 13,8*4+12,7*2+6,4*4</t>
  </si>
  <si>
    <t>56411211-1</t>
  </si>
  <si>
    <t>Podklad z drcené kamenivo fr. 0-16 po zhutn.tl.10 cm</t>
  </si>
  <si>
    <t>596292</t>
  </si>
  <si>
    <t>Příplatek za pracnost schodišťových stupňů v chodníku, š.300mm</t>
  </si>
  <si>
    <t>2*7</t>
  </si>
  <si>
    <t>592162116R</t>
  </si>
  <si>
    <t>Dlažba betonová tl. = 80,00 mm; délka = 500,0 mm; šířka = 250,0 mm; povrch: hladký; zátěž: pojízdné nad 3,5 t</t>
  </si>
  <si>
    <t>umělá vodíci linie : (13,8+6,5)*0,5*1,2</t>
  </si>
  <si>
    <t>59245020R</t>
  </si>
  <si>
    <t>dlažba betonová zámková, dvouvrstvá; kost; šedá; l = 200 mm; š = 165 mm; tl. 60,0 mm</t>
  </si>
  <si>
    <t>chodník : 2*(5,2+9,5)*1,15</t>
  </si>
  <si>
    <t>59245030R</t>
  </si>
  <si>
    <t>dlažba betonová zámková, dvouvrstvá; kost; šedá; l = 200 mm; š = 165 mm; tl. 80,0 mm</t>
  </si>
  <si>
    <t>nájez, parkovací místa, zpevněné plochy : (13,8*12,7+6,4*6,4)*1,15</t>
  </si>
  <si>
    <t>59245031R</t>
  </si>
  <si>
    <t>dlažba betonová zámková, dvouvrstvá; kost; červená; l = 200 mm; š = 165 mm; tl. 80,0 mm</t>
  </si>
  <si>
    <t>varovný pás : 0,4*(13,8+6,5)*1,2</t>
  </si>
  <si>
    <t>917762111R00</t>
  </si>
  <si>
    <t>Osazení silničního nebo chodníkového betonového obrubníku ležatého, s boční opěrou z betonu prostého, do lože z betonu prostého C 12/15</t>
  </si>
  <si>
    <t>S dodáním hmot pro lože tl. 80-100 mm.</t>
  </si>
  <si>
    <t>nájezd : 13,8+6,4</t>
  </si>
  <si>
    <t>917832111R00</t>
  </si>
  <si>
    <t>Osazení silničního nebo chodníkového betonového obrubníku stojatého, bez boční opěry, do lože z betonu prostého C 12/15</t>
  </si>
  <si>
    <t>chodník : 2+9,2+5,2</t>
  </si>
  <si>
    <t>917862111R00</t>
  </si>
  <si>
    <t>Osazení silničního nebo chodníkového betonového obrubníku stojatého, s boční opěrou z betonu prostého, do lože z betonu prostého C 12/15</t>
  </si>
  <si>
    <t>nájez, parkovací místa, zpevněné plochy : 12,7*2+6,4*6,4</t>
  </si>
  <si>
    <t>59217020R</t>
  </si>
  <si>
    <t>obrubník silniční nájezdový; materiál beton; l = 1000,0 mm; š = 148,5 mm; h = 145,0 mm; barva přírodní</t>
  </si>
  <si>
    <t>(13,8+6,4)/1*1,2</t>
  </si>
  <si>
    <t>59217310R</t>
  </si>
  <si>
    <t>obrubník zahradní materiál beton; l = 500,0 mm; š = 50,0 mm; h = 250,0 mm; barva šedá</t>
  </si>
  <si>
    <t>chodník : (2+9,2+5,2)/0,5*1,2</t>
  </si>
  <si>
    <t>59217410R</t>
  </si>
  <si>
    <t>obrubník chodníkový materiál beton; l = 1000,0 mm; š = 100,0 mm; h = 250,0 mm; barva šedá</t>
  </si>
  <si>
    <t>nájez, parkovací místa, zpevněné plochy : (12,7*2+6,4*6,4)/1*1,15</t>
  </si>
  <si>
    <t>998223011R00</t>
  </si>
  <si>
    <t>Přesun hmot pozemních komunikací, kryt dlážděný jakékoliv délky objektu</t>
  </si>
  <si>
    <t>vodorovně do 200 m</t>
  </si>
  <si>
    <t>979094111R00</t>
  </si>
  <si>
    <t>Nakládání nebo překládání vybouraných hmot</t>
  </si>
  <si>
    <t>979990103R00</t>
  </si>
  <si>
    <t>Poplatek za skládku za uložení, betonu,  , skupina 17 01 01 z Katalogu odpadů</t>
  </si>
  <si>
    <t>POL99_0</t>
  </si>
  <si>
    <t>961044111R00</t>
  </si>
  <si>
    <t>Bourání základů z betonu prostého</t>
  </si>
  <si>
    <t>nebo vybourání otvorů průřezové plochy přes 4 m2 v základech,</t>
  </si>
  <si>
    <t>23,2*2*0,6*1,1+9*0,6*1*3</t>
  </si>
  <si>
    <t>965042241R00</t>
  </si>
  <si>
    <t>Bourání podkladů pod dlažby nebo litých celistvých dlažeb a mazanin  betonových nebo z litého asfaltu, tloušťky přes 100 mm, plochy přes 4 m2</t>
  </si>
  <si>
    <t>23,2*6*0,22+4,1*10,8*0,22</t>
  </si>
  <si>
    <t>981011112R00</t>
  </si>
  <si>
    <t xml:space="preserve">Demolice budov prováděné postupným rozebíráním ostatních oboustranně obitých, případně omítnutých,  </t>
  </si>
  <si>
    <t>800-6</t>
  </si>
  <si>
    <t>Budovy výšky do 35 m.</t>
  </si>
  <si>
    <t>dřevěná věž : 2*2*6,25</t>
  </si>
  <si>
    <t>981011313R00</t>
  </si>
  <si>
    <t>Demolice budov prováděné postupným rozebíráním z cihel, kamene, smíšeného a hrázděného zdiva, tvárnic na maltu vápennou nebo vápenocementovou, s podílem konstrukcí přes 15 do 20 %</t>
  </si>
  <si>
    <t>objekt včetně základových pasů po střešní konstrukci : 23,2*6,9*3,9</t>
  </si>
  <si>
    <t>762900030RAA</t>
  </si>
  <si>
    <t>Demontáž krovů  , s laťováním</t>
  </si>
  <si>
    <t>AP-PSV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</si>
  <si>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</si>
  <si>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Svislé přemístění ze 2. NP, nebo 1. PP, vodorovné vnitrostaveništní přemístění do 30 m, odvoz na skládku do 10 km. Bez poplatku za skládku.</t>
  </si>
  <si>
    <t>23,2*4,8*2</t>
  </si>
  <si>
    <t>180456170400R</t>
  </si>
  <si>
    <t>Montážní plošina na autopod. MP13-1 (A 30)</t>
  </si>
  <si>
    <t>Sh</t>
  </si>
  <si>
    <t>STROJ</t>
  </si>
  <si>
    <t>Stroj</t>
  </si>
  <si>
    <t>POL6_</t>
  </si>
  <si>
    <t>765312860R00</t>
  </si>
  <si>
    <t>Demontáž pálené krytiny z tašek drážkových, se zvětralou maltou, do suti</t>
  </si>
  <si>
    <t>23,2*3,5*2</t>
  </si>
  <si>
    <t>765321810R00</t>
  </si>
  <si>
    <t>Demontáž azbestocementové krytiny ze čtverců nebo šablon, na bednění s lepenkou, do suti</t>
  </si>
  <si>
    <t>2*7,25*4</t>
  </si>
  <si>
    <t>979990201R00</t>
  </si>
  <si>
    <t>Poplatek za skládku za uložení, azbestocementové výrobky,  , skupina 17 06 05 z Katalogu odpadů</t>
  </si>
  <si>
    <t>979990</t>
  </si>
  <si>
    <t>Manipulace s pytli s azbestovou izolací, odvoz</t>
  </si>
  <si>
    <t>979011111R00</t>
  </si>
  <si>
    <t>Svislá doprava suti a vybouraných hmot za prvé podlaží nad nebo pod základním podlažím</t>
  </si>
  <si>
    <t>979082121R00</t>
  </si>
  <si>
    <t>Vnitrostaveništní doprava suti a vybouraných hmot příplatek k ceně za každých dalších 5 m</t>
  </si>
  <si>
    <t>730-1</t>
  </si>
  <si>
    <t>Ústřední vytápění dle přílohy</t>
  </si>
  <si>
    <t>M21-1</t>
  </si>
  <si>
    <t>Elektromontáže a bleskosvod</t>
  </si>
  <si>
    <t>24-1</t>
  </si>
  <si>
    <t>VZT a klimatizace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</si>
</sst>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21" fillId="0" borderId="0" xfId="0" applyNumberFormat="1" applyFont="1" applyAlignment="1">
      <alignment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YNe2Mgqdky5V6Ay/ZQ/cipl7FW5EU7thoW4csWCpjhw8ZicnIWlSwfaM5vlQvOoCNiD1cCcGDYuAbvUO8ZfgGw==" saltValue="ucbHor+tJD4CWulLdx+py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5"/>
  <sheetViews>
    <sheetView showGridLines="0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SUMIF(F69:F111,A16,I69:I111)+SUMIF(F69:F111,"PSU",I69:I111)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SUMIF(F69:F111,A17,I69:I111)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SUMIF(F69:F111,A18,I69:I111)</f>
        <v>0</v>
      </c>
      <c r="J18" s="85"/>
    </row>
    <row r="19" spans="1:10" ht="23.25" customHeight="1" x14ac:dyDescent="0.2">
      <c r="A19" s="194" t="s">
        <v>170</v>
      </c>
      <c r="B19" s="38" t="s">
        <v>27</v>
      </c>
      <c r="C19" s="62"/>
      <c r="D19" s="63"/>
      <c r="E19" s="83"/>
      <c r="F19" s="84"/>
      <c r="G19" s="83"/>
      <c r="H19" s="84"/>
      <c r="I19" s="83">
        <f>SUMIF(F69:F111,A19,I69:I111)</f>
        <v>0</v>
      </c>
      <c r="J19" s="85"/>
    </row>
    <row r="20" spans="1:10" ht="23.25" customHeight="1" x14ac:dyDescent="0.2">
      <c r="A20" s="194" t="s">
        <v>171</v>
      </c>
      <c r="B20" s="38" t="s">
        <v>28</v>
      </c>
      <c r="C20" s="62"/>
      <c r="D20" s="63"/>
      <c r="E20" s="83"/>
      <c r="F20" s="84"/>
      <c r="G20" s="83"/>
      <c r="H20" s="84"/>
      <c r="I20" s="83">
        <f>SUMIF(F69:F111,A20,I69:I111)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'01 23-12-01 Pol'!AE1217+'01-ZTI 23-12-01ZTI Pol'!AE204+'02 23-12-02 Pol'!AE137+'03 23-12-03 Pol'!AE69+'04 23-12-04 Pol'!AE18</f>
        <v>0</v>
      </c>
      <c r="G39" s="147">
        <f>'01 23-12-01 Pol'!AF1217+'01-ZTI 23-12-01ZTI Pol'!AF204+'02 23-12-02 Pol'!AF137+'03 23-12-03 Pol'!AF69+'04 23-12-04 Pol'!AF18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47</v>
      </c>
      <c r="C41" s="151" t="s">
        <v>48</v>
      </c>
      <c r="D41" s="151"/>
      <c r="E41" s="151"/>
      <c r="F41" s="152">
        <f>'01 23-12-01 Pol'!AE1217</f>
        <v>0</v>
      </c>
      <c r="G41" s="153">
        <f>'01 23-12-01 Pol'!AF1217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49</v>
      </c>
      <c r="C42" s="145" t="s">
        <v>50</v>
      </c>
      <c r="D42" s="145"/>
      <c r="E42" s="145"/>
      <c r="F42" s="156">
        <f>'01 23-12-01 Pol'!AE1217</f>
        <v>0</v>
      </c>
      <c r="G42" s="148">
        <f>'01 23-12-01 Pol'!AF1217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2</v>
      </c>
      <c r="B43" s="150" t="s">
        <v>51</v>
      </c>
      <c r="C43" s="151" t="s">
        <v>52</v>
      </c>
      <c r="D43" s="151"/>
      <c r="E43" s="151"/>
      <c r="F43" s="152">
        <f>'01-ZTI 23-12-01ZTI Pol'!AE204</f>
        <v>0</v>
      </c>
      <c r="G43" s="153">
        <f>'01-ZTI 23-12-01ZTI Pol'!AF204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53</v>
      </c>
      <c r="C44" s="145" t="s">
        <v>54</v>
      </c>
      <c r="D44" s="145"/>
      <c r="E44" s="145"/>
      <c r="F44" s="156">
        <f>'01-ZTI 23-12-01ZTI Pol'!AE204</f>
        <v>0</v>
      </c>
      <c r="G44" s="148">
        <f>'01-ZTI 23-12-01ZTI Pol'!AF204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2</v>
      </c>
      <c r="B45" s="150" t="s">
        <v>55</v>
      </c>
      <c r="C45" s="151" t="s">
        <v>56</v>
      </c>
      <c r="D45" s="151"/>
      <c r="E45" s="151"/>
      <c r="F45" s="152">
        <f>'02 23-12-02 Pol'!AE137</f>
        <v>0</v>
      </c>
      <c r="G45" s="153">
        <f>'02 23-12-02 Pol'!AF137</f>
        <v>0</v>
      </c>
      <c r="H45" s="153">
        <f>(F45*SazbaDPH1/100)+(G45*SazbaDPH2/100)</f>
        <v>0</v>
      </c>
      <c r="I45" s="153">
        <f>F45+G45+H45</f>
        <v>0</v>
      </c>
      <c r="J45" s="154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57</v>
      </c>
      <c r="C46" s="145" t="s">
        <v>58</v>
      </c>
      <c r="D46" s="145"/>
      <c r="E46" s="145"/>
      <c r="F46" s="156">
        <f>'02 23-12-02 Pol'!AE137</f>
        <v>0</v>
      </c>
      <c r="G46" s="148">
        <f>'02 23-12-02 Pol'!AF137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2</v>
      </c>
      <c r="B47" s="150" t="s">
        <v>59</v>
      </c>
      <c r="C47" s="151" t="s">
        <v>60</v>
      </c>
      <c r="D47" s="151"/>
      <c r="E47" s="151"/>
      <c r="F47" s="152">
        <f>'03 23-12-03 Pol'!AE69</f>
        <v>0</v>
      </c>
      <c r="G47" s="153">
        <f>'03 23-12-03 Pol'!AF69</f>
        <v>0</v>
      </c>
      <c r="H47" s="153">
        <f>(F47*SazbaDPH1/100)+(G47*SazbaDPH2/100)</f>
        <v>0</v>
      </c>
      <c r="I47" s="153">
        <f>F47+G47+H47</f>
        <v>0</v>
      </c>
      <c r="J47" s="154" t="str">
        <f>IF(CenaCelkemVypocet=0,"",I47/CenaCelkemVypocet*100)</f>
        <v/>
      </c>
    </row>
    <row r="48" spans="1:10" ht="25.5" customHeight="1" x14ac:dyDescent="0.2">
      <c r="A48" s="134">
        <v>3</v>
      </c>
      <c r="B48" s="155" t="s">
        <v>61</v>
      </c>
      <c r="C48" s="145" t="s">
        <v>62</v>
      </c>
      <c r="D48" s="145"/>
      <c r="E48" s="145"/>
      <c r="F48" s="156">
        <f>'03 23-12-03 Pol'!AE69</f>
        <v>0</v>
      </c>
      <c r="G48" s="148">
        <f>'03 23-12-03 Pol'!AF69</f>
        <v>0</v>
      </c>
      <c r="H48" s="148">
        <f>(F48*SazbaDPH1/100)+(G48*SazbaDPH2/100)</f>
        <v>0</v>
      </c>
      <c r="I48" s="148">
        <f>F48+G48+H48</f>
        <v>0</v>
      </c>
      <c r="J48" s="149" t="str">
        <f>IF(CenaCelkemVypocet=0,"",I48/CenaCelkemVypocet*100)</f>
        <v/>
      </c>
    </row>
    <row r="49" spans="1:10" ht="25.5" customHeight="1" x14ac:dyDescent="0.2">
      <c r="A49" s="134">
        <v>2</v>
      </c>
      <c r="B49" s="150" t="s">
        <v>63</v>
      </c>
      <c r="C49" s="151" t="s">
        <v>64</v>
      </c>
      <c r="D49" s="151"/>
      <c r="E49" s="151"/>
      <c r="F49" s="152">
        <f>'04 23-12-04 Pol'!AE18</f>
        <v>0</v>
      </c>
      <c r="G49" s="153">
        <f>'04 23-12-04 Pol'!AF18</f>
        <v>0</v>
      </c>
      <c r="H49" s="153">
        <f>(F49*SazbaDPH1/100)+(G49*SazbaDPH2/100)</f>
        <v>0</v>
      </c>
      <c r="I49" s="153">
        <f>F49+G49+H49</f>
        <v>0</v>
      </c>
      <c r="J49" s="154" t="str">
        <f>IF(CenaCelkemVypocet=0,"",I49/CenaCelkemVypocet*100)</f>
        <v/>
      </c>
    </row>
    <row r="50" spans="1:10" ht="25.5" customHeight="1" x14ac:dyDescent="0.2">
      <c r="A50" s="134">
        <v>3</v>
      </c>
      <c r="B50" s="155" t="s">
        <v>65</v>
      </c>
      <c r="C50" s="145" t="s">
        <v>66</v>
      </c>
      <c r="D50" s="145"/>
      <c r="E50" s="145"/>
      <c r="F50" s="156">
        <f>'04 23-12-04 Pol'!AE18</f>
        <v>0</v>
      </c>
      <c r="G50" s="148">
        <f>'04 23-12-04 Pol'!AF18</f>
        <v>0</v>
      </c>
      <c r="H50" s="148">
        <f>(F50*SazbaDPH1/100)+(G50*SazbaDPH2/100)</f>
        <v>0</v>
      </c>
      <c r="I50" s="148">
        <f>F50+G50+H50</f>
        <v>0</v>
      </c>
      <c r="J50" s="149" t="str">
        <f>IF(CenaCelkemVypocet=0,"",I50/CenaCelkemVypocet*100)</f>
        <v/>
      </c>
    </row>
    <row r="51" spans="1:10" ht="25.5" customHeight="1" x14ac:dyDescent="0.2">
      <c r="A51" s="134"/>
      <c r="B51" s="157" t="s">
        <v>67</v>
      </c>
      <c r="C51" s="158"/>
      <c r="D51" s="158"/>
      <c r="E51" s="159"/>
      <c r="F51" s="160">
        <f>SUMIF(A39:A50,"=1",F39:F50)</f>
        <v>0</v>
      </c>
      <c r="G51" s="161">
        <f>SUMIF(A39:A50,"=1",G39:G50)</f>
        <v>0</v>
      </c>
      <c r="H51" s="161">
        <f>SUMIF(A39:A50,"=1",H39:H50)</f>
        <v>0</v>
      </c>
      <c r="I51" s="161">
        <f>SUMIF(A39:A50,"=1",I39:I50)</f>
        <v>0</v>
      </c>
      <c r="J51" s="162">
        <f>SUMIF(A39:A50,"=1",J39:J50)</f>
        <v>0</v>
      </c>
    </row>
    <row r="53" spans="1:10" x14ac:dyDescent="0.2">
      <c r="A53" t="s">
        <v>69</v>
      </c>
      <c r="B53" t="s">
        <v>70</v>
      </c>
    </row>
    <row r="54" spans="1:10" x14ac:dyDescent="0.2">
      <c r="A54" t="s">
        <v>71</v>
      </c>
      <c r="B54" t="s">
        <v>72</v>
      </c>
    </row>
    <row r="55" spans="1:10" x14ac:dyDescent="0.2">
      <c r="A55" t="s">
        <v>73</v>
      </c>
      <c r="B55" t="s">
        <v>74</v>
      </c>
    </row>
    <row r="56" spans="1:10" x14ac:dyDescent="0.2">
      <c r="A56" t="s">
        <v>71</v>
      </c>
      <c r="B56" t="s">
        <v>75</v>
      </c>
    </row>
    <row r="57" spans="1:10" x14ac:dyDescent="0.2">
      <c r="A57" t="s">
        <v>73</v>
      </c>
      <c r="B57" t="s">
        <v>76</v>
      </c>
    </row>
    <row r="58" spans="1:10" x14ac:dyDescent="0.2">
      <c r="A58" t="s">
        <v>71</v>
      </c>
      <c r="B58" t="s">
        <v>77</v>
      </c>
    </row>
    <row r="59" spans="1:10" x14ac:dyDescent="0.2">
      <c r="A59" t="s">
        <v>73</v>
      </c>
      <c r="B59" t="s">
        <v>78</v>
      </c>
    </row>
    <row r="60" spans="1:10" x14ac:dyDescent="0.2">
      <c r="A60" t="s">
        <v>71</v>
      </c>
      <c r="B60" t="s">
        <v>79</v>
      </c>
    </row>
    <row r="61" spans="1:10" x14ac:dyDescent="0.2">
      <c r="A61" t="s">
        <v>73</v>
      </c>
      <c r="B61" t="s">
        <v>80</v>
      </c>
    </row>
    <row r="62" spans="1:10" x14ac:dyDescent="0.2">
      <c r="A62" t="s">
        <v>71</v>
      </c>
      <c r="B62" t="s">
        <v>81</v>
      </c>
    </row>
    <row r="63" spans="1:10" x14ac:dyDescent="0.2">
      <c r="A63" t="s">
        <v>73</v>
      </c>
      <c r="B63" t="s">
        <v>82</v>
      </c>
    </row>
    <row r="66" spans="1:10" ht="15.75" x14ac:dyDescent="0.25">
      <c r="B66" s="173" t="s">
        <v>83</v>
      </c>
    </row>
    <row r="68" spans="1:10" ht="25.5" customHeight="1" x14ac:dyDescent="0.2">
      <c r="A68" s="175"/>
      <c r="B68" s="178" t="s">
        <v>17</v>
      </c>
      <c r="C68" s="178" t="s">
        <v>5</v>
      </c>
      <c r="D68" s="179"/>
      <c r="E68" s="179"/>
      <c r="F68" s="180" t="s">
        <v>84</v>
      </c>
      <c r="G68" s="180"/>
      <c r="H68" s="180"/>
      <c r="I68" s="180" t="s">
        <v>29</v>
      </c>
      <c r="J68" s="180" t="s">
        <v>0</v>
      </c>
    </row>
    <row r="69" spans="1:10" ht="36.75" customHeight="1" x14ac:dyDescent="0.2">
      <c r="A69" s="176"/>
      <c r="B69" s="181" t="s">
        <v>85</v>
      </c>
      <c r="C69" s="182" t="s">
        <v>86</v>
      </c>
      <c r="D69" s="183"/>
      <c r="E69" s="183"/>
      <c r="F69" s="190" t="s">
        <v>24</v>
      </c>
      <c r="G69" s="191"/>
      <c r="H69" s="191"/>
      <c r="I69" s="191">
        <f>'01 23-12-01 Pol'!G8+'01-ZTI 23-12-01ZTI Pol'!G8+'02 23-12-02 Pol'!G8</f>
        <v>0</v>
      </c>
      <c r="J69" s="187" t="str">
        <f>IF(I112=0,"",I69/I112*100)</f>
        <v/>
      </c>
    </row>
    <row r="70" spans="1:10" ht="36.75" customHeight="1" x14ac:dyDescent="0.2">
      <c r="A70" s="176"/>
      <c r="B70" s="181" t="s">
        <v>87</v>
      </c>
      <c r="C70" s="182" t="s">
        <v>88</v>
      </c>
      <c r="D70" s="183"/>
      <c r="E70" s="183"/>
      <c r="F70" s="190" t="s">
        <v>24</v>
      </c>
      <c r="G70" s="191"/>
      <c r="H70" s="191"/>
      <c r="I70" s="191">
        <f>'01 23-12-01 Pol'!G48+'02 23-12-02 Pol'!G28</f>
        <v>0</v>
      </c>
      <c r="J70" s="187" t="str">
        <f>IF(I112=0,"",I70/I112*100)</f>
        <v/>
      </c>
    </row>
    <row r="71" spans="1:10" ht="36.75" customHeight="1" x14ac:dyDescent="0.2">
      <c r="A71" s="176"/>
      <c r="B71" s="181" t="s">
        <v>89</v>
      </c>
      <c r="C71" s="182" t="s">
        <v>90</v>
      </c>
      <c r="D71" s="183"/>
      <c r="E71" s="183"/>
      <c r="F71" s="190" t="s">
        <v>24</v>
      </c>
      <c r="G71" s="191"/>
      <c r="H71" s="191"/>
      <c r="I71" s="191">
        <f>'01 23-12-01 Pol'!G127</f>
        <v>0</v>
      </c>
      <c r="J71" s="187" t="str">
        <f>IF(I112=0,"",I71/I112*100)</f>
        <v/>
      </c>
    </row>
    <row r="72" spans="1:10" ht="36.75" customHeight="1" x14ac:dyDescent="0.2">
      <c r="A72" s="176"/>
      <c r="B72" s="181" t="s">
        <v>91</v>
      </c>
      <c r="C72" s="182" t="s">
        <v>92</v>
      </c>
      <c r="D72" s="183"/>
      <c r="E72" s="183"/>
      <c r="F72" s="190" t="s">
        <v>24</v>
      </c>
      <c r="G72" s="191"/>
      <c r="H72" s="191"/>
      <c r="I72" s="191">
        <f>'01 23-12-01 Pol'!G181</f>
        <v>0</v>
      </c>
      <c r="J72" s="187" t="str">
        <f>IF(I112=0,"",I72/I112*100)</f>
        <v/>
      </c>
    </row>
    <row r="73" spans="1:10" ht="36.75" customHeight="1" x14ac:dyDescent="0.2">
      <c r="A73" s="176"/>
      <c r="B73" s="181" t="s">
        <v>93</v>
      </c>
      <c r="C73" s="182" t="s">
        <v>94</v>
      </c>
      <c r="D73" s="183"/>
      <c r="E73" s="183"/>
      <c r="F73" s="190" t="s">
        <v>24</v>
      </c>
      <c r="G73" s="191"/>
      <c r="H73" s="191"/>
      <c r="I73" s="191">
        <f>'01 23-12-01 Pol'!G283+'01-ZTI 23-12-01ZTI Pol'!G35</f>
        <v>0</v>
      </c>
      <c r="J73" s="187" t="str">
        <f>IF(I112=0,"",I73/I112*100)</f>
        <v/>
      </c>
    </row>
    <row r="74" spans="1:10" ht="36.75" customHeight="1" x14ac:dyDescent="0.2">
      <c r="A74" s="176"/>
      <c r="B74" s="181" t="s">
        <v>95</v>
      </c>
      <c r="C74" s="182" t="s">
        <v>96</v>
      </c>
      <c r="D74" s="183"/>
      <c r="E74" s="183"/>
      <c r="F74" s="190" t="s">
        <v>24</v>
      </c>
      <c r="G74" s="191"/>
      <c r="H74" s="191"/>
      <c r="I74" s="191">
        <f>'01 23-12-01 Pol'!G349</f>
        <v>0</v>
      </c>
      <c r="J74" s="187" t="str">
        <f>IF(I112=0,"",I74/I112*100)</f>
        <v/>
      </c>
    </row>
    <row r="75" spans="1:10" ht="36.75" customHeight="1" x14ac:dyDescent="0.2">
      <c r="A75" s="176"/>
      <c r="B75" s="181" t="s">
        <v>97</v>
      </c>
      <c r="C75" s="182" t="s">
        <v>98</v>
      </c>
      <c r="D75" s="183"/>
      <c r="E75" s="183"/>
      <c r="F75" s="190" t="s">
        <v>24</v>
      </c>
      <c r="G75" s="191"/>
      <c r="H75" s="191"/>
      <c r="I75" s="191">
        <f>'01 23-12-01 Pol'!G369</f>
        <v>0</v>
      </c>
      <c r="J75" s="187" t="str">
        <f>IF(I112=0,"",I75/I112*100)</f>
        <v/>
      </c>
    </row>
    <row r="76" spans="1:10" ht="36.75" customHeight="1" x14ac:dyDescent="0.2">
      <c r="A76" s="176"/>
      <c r="B76" s="181" t="s">
        <v>99</v>
      </c>
      <c r="C76" s="182" t="s">
        <v>100</v>
      </c>
      <c r="D76" s="183"/>
      <c r="E76" s="183"/>
      <c r="F76" s="190" t="s">
        <v>24</v>
      </c>
      <c r="G76" s="191"/>
      <c r="H76" s="191"/>
      <c r="I76" s="191">
        <f>'02 23-12-02 Pol'!G34</f>
        <v>0</v>
      </c>
      <c r="J76" s="187" t="str">
        <f>IF(I112=0,"",I76/I112*100)</f>
        <v/>
      </c>
    </row>
    <row r="77" spans="1:10" ht="36.75" customHeight="1" x14ac:dyDescent="0.2">
      <c r="A77" s="176"/>
      <c r="B77" s="181" t="s">
        <v>101</v>
      </c>
      <c r="C77" s="182" t="s">
        <v>102</v>
      </c>
      <c r="D77" s="183"/>
      <c r="E77" s="183"/>
      <c r="F77" s="190" t="s">
        <v>24</v>
      </c>
      <c r="G77" s="191"/>
      <c r="H77" s="191"/>
      <c r="I77" s="191">
        <f>'01 23-12-01 Pol'!G381</f>
        <v>0</v>
      </c>
      <c r="J77" s="187" t="str">
        <f>IF(I112=0,"",I77/I112*100)</f>
        <v/>
      </c>
    </row>
    <row r="78" spans="1:10" ht="36.75" customHeight="1" x14ac:dyDescent="0.2">
      <c r="A78" s="176"/>
      <c r="B78" s="181" t="s">
        <v>103</v>
      </c>
      <c r="C78" s="182" t="s">
        <v>104</v>
      </c>
      <c r="D78" s="183"/>
      <c r="E78" s="183"/>
      <c r="F78" s="190" t="s">
        <v>24</v>
      </c>
      <c r="G78" s="191"/>
      <c r="H78" s="191"/>
      <c r="I78" s="191">
        <f>'01 23-12-01 Pol'!G406</f>
        <v>0</v>
      </c>
      <c r="J78" s="187" t="str">
        <f>IF(I112=0,"",I78/I112*100)</f>
        <v/>
      </c>
    </row>
    <row r="79" spans="1:10" ht="36.75" customHeight="1" x14ac:dyDescent="0.2">
      <c r="A79" s="176"/>
      <c r="B79" s="181" t="s">
        <v>105</v>
      </c>
      <c r="C79" s="182" t="s">
        <v>106</v>
      </c>
      <c r="D79" s="183"/>
      <c r="E79" s="183"/>
      <c r="F79" s="190" t="s">
        <v>24</v>
      </c>
      <c r="G79" s="191"/>
      <c r="H79" s="191"/>
      <c r="I79" s="191">
        <f>'01 23-12-01 Pol'!G469</f>
        <v>0</v>
      </c>
      <c r="J79" s="187" t="str">
        <f>IF(I112=0,"",I79/I112*100)</f>
        <v/>
      </c>
    </row>
    <row r="80" spans="1:10" ht="36.75" customHeight="1" x14ac:dyDescent="0.2">
      <c r="A80" s="176"/>
      <c r="B80" s="181" t="s">
        <v>107</v>
      </c>
      <c r="C80" s="182" t="s">
        <v>108</v>
      </c>
      <c r="D80" s="183"/>
      <c r="E80" s="183"/>
      <c r="F80" s="190" t="s">
        <v>24</v>
      </c>
      <c r="G80" s="191"/>
      <c r="H80" s="191"/>
      <c r="I80" s="191">
        <f>'01 23-12-01 Pol'!G527</f>
        <v>0</v>
      </c>
      <c r="J80" s="187" t="str">
        <f>IF(I112=0,"",I80/I112*100)</f>
        <v/>
      </c>
    </row>
    <row r="81" spans="1:10" ht="36.75" customHeight="1" x14ac:dyDescent="0.2">
      <c r="A81" s="176"/>
      <c r="B81" s="181" t="s">
        <v>109</v>
      </c>
      <c r="C81" s="182" t="s">
        <v>110</v>
      </c>
      <c r="D81" s="183"/>
      <c r="E81" s="183"/>
      <c r="F81" s="190" t="s">
        <v>24</v>
      </c>
      <c r="G81" s="191"/>
      <c r="H81" s="191"/>
      <c r="I81" s="191">
        <f>'01-ZTI 23-12-01ZTI Pol'!G40</f>
        <v>0</v>
      </c>
      <c r="J81" s="187" t="str">
        <f>IF(I112=0,"",I81/I112*100)</f>
        <v/>
      </c>
    </row>
    <row r="82" spans="1:10" ht="36.75" customHeight="1" x14ac:dyDescent="0.2">
      <c r="A82" s="176"/>
      <c r="B82" s="181" t="s">
        <v>111</v>
      </c>
      <c r="C82" s="182" t="s">
        <v>112</v>
      </c>
      <c r="D82" s="183"/>
      <c r="E82" s="183"/>
      <c r="F82" s="190" t="s">
        <v>24</v>
      </c>
      <c r="G82" s="191"/>
      <c r="H82" s="191"/>
      <c r="I82" s="191">
        <f>'02 23-12-02 Pol'!G92</f>
        <v>0</v>
      </c>
      <c r="J82" s="187" t="str">
        <f>IF(I112=0,"",I82/I112*100)</f>
        <v/>
      </c>
    </row>
    <row r="83" spans="1:10" ht="36.75" customHeight="1" x14ac:dyDescent="0.2">
      <c r="A83" s="176"/>
      <c r="B83" s="181" t="s">
        <v>113</v>
      </c>
      <c r="C83" s="182" t="s">
        <v>114</v>
      </c>
      <c r="D83" s="183"/>
      <c r="E83" s="183"/>
      <c r="F83" s="190" t="s">
        <v>24</v>
      </c>
      <c r="G83" s="191"/>
      <c r="H83" s="191"/>
      <c r="I83" s="191">
        <f>'01 23-12-01 Pol'!G556</f>
        <v>0</v>
      </c>
      <c r="J83" s="187" t="str">
        <f>IF(I112=0,"",I83/I112*100)</f>
        <v/>
      </c>
    </row>
    <row r="84" spans="1:10" ht="36.75" customHeight="1" x14ac:dyDescent="0.2">
      <c r="A84" s="176"/>
      <c r="B84" s="181" t="s">
        <v>115</v>
      </c>
      <c r="C84" s="182" t="s">
        <v>116</v>
      </c>
      <c r="D84" s="183"/>
      <c r="E84" s="183"/>
      <c r="F84" s="190" t="s">
        <v>24</v>
      </c>
      <c r="G84" s="191"/>
      <c r="H84" s="191"/>
      <c r="I84" s="191">
        <f>'01 23-12-01 Pol'!G588</f>
        <v>0</v>
      </c>
      <c r="J84" s="187" t="str">
        <f>IF(I112=0,"",I84/I112*100)</f>
        <v/>
      </c>
    </row>
    <row r="85" spans="1:10" ht="36.75" customHeight="1" x14ac:dyDescent="0.2">
      <c r="A85" s="176"/>
      <c r="B85" s="181" t="s">
        <v>117</v>
      </c>
      <c r="C85" s="182" t="s">
        <v>118</v>
      </c>
      <c r="D85" s="183"/>
      <c r="E85" s="183"/>
      <c r="F85" s="190" t="s">
        <v>24</v>
      </c>
      <c r="G85" s="191"/>
      <c r="H85" s="191"/>
      <c r="I85" s="191">
        <f>'01 23-12-01 Pol'!G632+'03 23-12-03 Pol'!G8</f>
        <v>0</v>
      </c>
      <c r="J85" s="187" t="str">
        <f>IF(I112=0,"",I85/I112*100)</f>
        <v/>
      </c>
    </row>
    <row r="86" spans="1:10" ht="36.75" customHeight="1" x14ac:dyDescent="0.2">
      <c r="A86" s="176"/>
      <c r="B86" s="181" t="s">
        <v>119</v>
      </c>
      <c r="C86" s="182" t="s">
        <v>120</v>
      </c>
      <c r="D86" s="183"/>
      <c r="E86" s="183"/>
      <c r="F86" s="190" t="s">
        <v>24</v>
      </c>
      <c r="G86" s="191"/>
      <c r="H86" s="191"/>
      <c r="I86" s="191">
        <f>'03 23-12-03 Pol'!G16</f>
        <v>0</v>
      </c>
      <c r="J86" s="187" t="str">
        <f>IF(I112=0,"",I86/I112*100)</f>
        <v/>
      </c>
    </row>
    <row r="87" spans="1:10" ht="36.75" customHeight="1" x14ac:dyDescent="0.2">
      <c r="A87" s="176"/>
      <c r="B87" s="181" t="s">
        <v>121</v>
      </c>
      <c r="C87" s="182" t="s">
        <v>122</v>
      </c>
      <c r="D87" s="183"/>
      <c r="E87" s="183"/>
      <c r="F87" s="190" t="s">
        <v>24</v>
      </c>
      <c r="G87" s="191"/>
      <c r="H87" s="191"/>
      <c r="I87" s="191">
        <f>'01 23-12-01 Pol'!G649+'02 23-12-02 Pol'!G114</f>
        <v>0</v>
      </c>
      <c r="J87" s="187" t="str">
        <f>IF(I112=0,"",I87/I112*100)</f>
        <v/>
      </c>
    </row>
    <row r="88" spans="1:10" ht="36.75" customHeight="1" x14ac:dyDescent="0.2">
      <c r="A88" s="176"/>
      <c r="B88" s="181" t="s">
        <v>123</v>
      </c>
      <c r="C88" s="182" t="s">
        <v>124</v>
      </c>
      <c r="D88" s="183"/>
      <c r="E88" s="183"/>
      <c r="F88" s="190" t="s">
        <v>25</v>
      </c>
      <c r="G88" s="191"/>
      <c r="H88" s="191"/>
      <c r="I88" s="191">
        <f>'01 23-12-01 Pol'!G653</f>
        <v>0</v>
      </c>
      <c r="J88" s="187" t="str">
        <f>IF(I112=0,"",I88/I112*100)</f>
        <v/>
      </c>
    </row>
    <row r="89" spans="1:10" ht="36.75" customHeight="1" x14ac:dyDescent="0.2">
      <c r="A89" s="176"/>
      <c r="B89" s="181" t="s">
        <v>125</v>
      </c>
      <c r="C89" s="182" t="s">
        <v>126</v>
      </c>
      <c r="D89" s="183"/>
      <c r="E89" s="183"/>
      <c r="F89" s="190" t="s">
        <v>25</v>
      </c>
      <c r="G89" s="191"/>
      <c r="H89" s="191"/>
      <c r="I89" s="191">
        <f>'01 23-12-01 Pol'!G680</f>
        <v>0</v>
      </c>
      <c r="J89" s="187" t="str">
        <f>IF(I112=0,"",I89/I112*100)</f>
        <v/>
      </c>
    </row>
    <row r="90" spans="1:10" ht="36.75" customHeight="1" x14ac:dyDescent="0.2">
      <c r="A90" s="176"/>
      <c r="B90" s="181" t="s">
        <v>127</v>
      </c>
      <c r="C90" s="182" t="s">
        <v>128</v>
      </c>
      <c r="D90" s="183"/>
      <c r="E90" s="183"/>
      <c r="F90" s="190" t="s">
        <v>25</v>
      </c>
      <c r="G90" s="191"/>
      <c r="H90" s="191"/>
      <c r="I90" s="191">
        <f>'01-ZTI 23-12-01ZTI Pol'!G49</f>
        <v>0</v>
      </c>
      <c r="J90" s="187" t="str">
        <f>IF(I112=0,"",I90/I112*100)</f>
        <v/>
      </c>
    </row>
    <row r="91" spans="1:10" ht="36.75" customHeight="1" x14ac:dyDescent="0.2">
      <c r="A91" s="176"/>
      <c r="B91" s="181" t="s">
        <v>129</v>
      </c>
      <c r="C91" s="182" t="s">
        <v>130</v>
      </c>
      <c r="D91" s="183"/>
      <c r="E91" s="183"/>
      <c r="F91" s="190" t="s">
        <v>25</v>
      </c>
      <c r="G91" s="191"/>
      <c r="H91" s="191"/>
      <c r="I91" s="191">
        <f>'01-ZTI 23-12-01ZTI Pol'!G92</f>
        <v>0</v>
      </c>
      <c r="J91" s="187" t="str">
        <f>IF(I112=0,"",I91/I112*100)</f>
        <v/>
      </c>
    </row>
    <row r="92" spans="1:10" ht="36.75" customHeight="1" x14ac:dyDescent="0.2">
      <c r="A92" s="176"/>
      <c r="B92" s="181" t="s">
        <v>131</v>
      </c>
      <c r="C92" s="182" t="s">
        <v>132</v>
      </c>
      <c r="D92" s="183"/>
      <c r="E92" s="183"/>
      <c r="F92" s="190" t="s">
        <v>25</v>
      </c>
      <c r="G92" s="191"/>
      <c r="H92" s="191"/>
      <c r="I92" s="191">
        <f>'01-ZTI 23-12-01ZTI Pol'!G139</f>
        <v>0</v>
      </c>
      <c r="J92" s="187" t="str">
        <f>IF(I112=0,"",I92/I112*100)</f>
        <v/>
      </c>
    </row>
    <row r="93" spans="1:10" ht="36.75" customHeight="1" x14ac:dyDescent="0.2">
      <c r="A93" s="176"/>
      <c r="B93" s="181" t="s">
        <v>133</v>
      </c>
      <c r="C93" s="182" t="s">
        <v>134</v>
      </c>
      <c r="D93" s="183"/>
      <c r="E93" s="183"/>
      <c r="F93" s="190" t="s">
        <v>25</v>
      </c>
      <c r="G93" s="191"/>
      <c r="H93" s="191"/>
      <c r="I93" s="191">
        <f>'01-ZTI 23-12-01ZTI Pol'!G187</f>
        <v>0</v>
      </c>
      <c r="J93" s="187" t="str">
        <f>IF(I112=0,"",I93/I112*100)</f>
        <v/>
      </c>
    </row>
    <row r="94" spans="1:10" ht="36.75" customHeight="1" x14ac:dyDescent="0.2">
      <c r="A94" s="176"/>
      <c r="B94" s="181" t="s">
        <v>135</v>
      </c>
      <c r="C94" s="182" t="s">
        <v>136</v>
      </c>
      <c r="D94" s="183"/>
      <c r="E94" s="183"/>
      <c r="F94" s="190" t="s">
        <v>25</v>
      </c>
      <c r="G94" s="191"/>
      <c r="H94" s="191"/>
      <c r="I94" s="191">
        <f>'04 23-12-04 Pol'!G8</f>
        <v>0</v>
      </c>
      <c r="J94" s="187" t="str">
        <f>IF(I112=0,"",I94/I112*100)</f>
        <v/>
      </c>
    </row>
    <row r="95" spans="1:10" ht="36.75" customHeight="1" x14ac:dyDescent="0.2">
      <c r="A95" s="176"/>
      <c r="B95" s="181" t="s">
        <v>137</v>
      </c>
      <c r="C95" s="182" t="s">
        <v>138</v>
      </c>
      <c r="D95" s="183"/>
      <c r="E95" s="183"/>
      <c r="F95" s="190" t="s">
        <v>25</v>
      </c>
      <c r="G95" s="191"/>
      <c r="H95" s="191"/>
      <c r="I95" s="191">
        <f>'01 23-12-01 Pol'!G743+'03 23-12-03 Pol'!G25</f>
        <v>0</v>
      </c>
      <c r="J95" s="187" t="str">
        <f>IF(I112=0,"",I95/I112*100)</f>
        <v/>
      </c>
    </row>
    <row r="96" spans="1:10" ht="36.75" customHeight="1" x14ac:dyDescent="0.2">
      <c r="A96" s="176"/>
      <c r="B96" s="181" t="s">
        <v>139</v>
      </c>
      <c r="C96" s="182" t="s">
        <v>140</v>
      </c>
      <c r="D96" s="183"/>
      <c r="E96" s="183"/>
      <c r="F96" s="190" t="s">
        <v>25</v>
      </c>
      <c r="G96" s="191"/>
      <c r="H96" s="191"/>
      <c r="I96" s="191">
        <f>'01 23-12-01 Pol'!G819</f>
        <v>0</v>
      </c>
      <c r="J96" s="187" t="str">
        <f>IF(I112=0,"",I96/I112*100)</f>
        <v/>
      </c>
    </row>
    <row r="97" spans="1:10" ht="36.75" customHeight="1" x14ac:dyDescent="0.2">
      <c r="A97" s="176"/>
      <c r="B97" s="181" t="s">
        <v>141</v>
      </c>
      <c r="C97" s="182" t="s">
        <v>142</v>
      </c>
      <c r="D97" s="183"/>
      <c r="E97" s="183"/>
      <c r="F97" s="190" t="s">
        <v>25</v>
      </c>
      <c r="G97" s="191"/>
      <c r="H97" s="191"/>
      <c r="I97" s="191">
        <f>'01 23-12-01 Pol'!G864+'03 23-12-03 Pol'!G33</f>
        <v>0</v>
      </c>
      <c r="J97" s="187" t="str">
        <f>IF(I112=0,"",I97/I112*100)</f>
        <v/>
      </c>
    </row>
    <row r="98" spans="1:10" ht="36.75" customHeight="1" x14ac:dyDescent="0.2">
      <c r="A98" s="176"/>
      <c r="B98" s="181" t="s">
        <v>143</v>
      </c>
      <c r="C98" s="182" t="s">
        <v>144</v>
      </c>
      <c r="D98" s="183"/>
      <c r="E98" s="183"/>
      <c r="F98" s="190" t="s">
        <v>25</v>
      </c>
      <c r="G98" s="191"/>
      <c r="H98" s="191"/>
      <c r="I98" s="191">
        <f>'01 23-12-01 Pol'!G895</f>
        <v>0</v>
      </c>
      <c r="J98" s="187" t="str">
        <f>IF(I112=0,"",I98/I112*100)</f>
        <v/>
      </c>
    </row>
    <row r="99" spans="1:10" ht="36.75" customHeight="1" x14ac:dyDescent="0.2">
      <c r="A99" s="176"/>
      <c r="B99" s="181" t="s">
        <v>145</v>
      </c>
      <c r="C99" s="182" t="s">
        <v>146</v>
      </c>
      <c r="D99" s="183"/>
      <c r="E99" s="183"/>
      <c r="F99" s="190" t="s">
        <v>25</v>
      </c>
      <c r="G99" s="191"/>
      <c r="H99" s="191"/>
      <c r="I99" s="191">
        <f>'01 23-12-01 Pol'!G965</f>
        <v>0</v>
      </c>
      <c r="J99" s="187" t="str">
        <f>IF(I112=0,"",I99/I112*100)</f>
        <v/>
      </c>
    </row>
    <row r="100" spans="1:10" ht="36.75" customHeight="1" x14ac:dyDescent="0.2">
      <c r="A100" s="176"/>
      <c r="B100" s="181" t="s">
        <v>147</v>
      </c>
      <c r="C100" s="182" t="s">
        <v>148</v>
      </c>
      <c r="D100" s="183"/>
      <c r="E100" s="183"/>
      <c r="F100" s="190" t="s">
        <v>25</v>
      </c>
      <c r="G100" s="191"/>
      <c r="H100" s="191"/>
      <c r="I100" s="191">
        <f>'01 23-12-01 Pol'!G1021</f>
        <v>0</v>
      </c>
      <c r="J100" s="187" t="str">
        <f>IF(I112=0,"",I100/I112*100)</f>
        <v/>
      </c>
    </row>
    <row r="101" spans="1:10" ht="36.75" customHeight="1" x14ac:dyDescent="0.2">
      <c r="A101" s="176"/>
      <c r="B101" s="181" t="s">
        <v>149</v>
      </c>
      <c r="C101" s="182" t="s">
        <v>150</v>
      </c>
      <c r="D101" s="183"/>
      <c r="E101" s="183"/>
      <c r="F101" s="190" t="s">
        <v>25</v>
      </c>
      <c r="G101" s="191"/>
      <c r="H101" s="191"/>
      <c r="I101" s="191">
        <f>'01 23-12-01 Pol'!G1049</f>
        <v>0</v>
      </c>
      <c r="J101" s="187" t="str">
        <f>IF(I112=0,"",I101/I112*100)</f>
        <v/>
      </c>
    </row>
    <row r="102" spans="1:10" ht="36.75" customHeight="1" x14ac:dyDescent="0.2">
      <c r="A102" s="176"/>
      <c r="B102" s="181" t="s">
        <v>151</v>
      </c>
      <c r="C102" s="182" t="s">
        <v>152</v>
      </c>
      <c r="D102" s="183"/>
      <c r="E102" s="183"/>
      <c r="F102" s="190" t="s">
        <v>25</v>
      </c>
      <c r="G102" s="191"/>
      <c r="H102" s="191"/>
      <c r="I102" s="191">
        <f>'01 23-12-01 Pol'!G1080</f>
        <v>0</v>
      </c>
      <c r="J102" s="187" t="str">
        <f>IF(I112=0,"",I102/I112*100)</f>
        <v/>
      </c>
    </row>
    <row r="103" spans="1:10" ht="36.75" customHeight="1" x14ac:dyDescent="0.2">
      <c r="A103" s="176"/>
      <c r="B103" s="181" t="s">
        <v>153</v>
      </c>
      <c r="C103" s="182" t="s">
        <v>154</v>
      </c>
      <c r="D103" s="183"/>
      <c r="E103" s="183"/>
      <c r="F103" s="190" t="s">
        <v>25</v>
      </c>
      <c r="G103" s="191"/>
      <c r="H103" s="191"/>
      <c r="I103" s="191">
        <f>'01 23-12-01 Pol'!G1112</f>
        <v>0</v>
      </c>
      <c r="J103" s="187" t="str">
        <f>IF(I112=0,"",I103/I112*100)</f>
        <v/>
      </c>
    </row>
    <row r="104" spans="1:10" ht="36.75" customHeight="1" x14ac:dyDescent="0.2">
      <c r="A104" s="176"/>
      <c r="B104" s="181" t="s">
        <v>155</v>
      </c>
      <c r="C104" s="182" t="s">
        <v>156</v>
      </c>
      <c r="D104" s="183"/>
      <c r="E104" s="183"/>
      <c r="F104" s="190" t="s">
        <v>25</v>
      </c>
      <c r="G104" s="191"/>
      <c r="H104" s="191"/>
      <c r="I104" s="191">
        <f>'01 23-12-01 Pol'!G1140</f>
        <v>0</v>
      </c>
      <c r="J104" s="187" t="str">
        <f>IF(I112=0,"",I104/I112*100)</f>
        <v/>
      </c>
    </row>
    <row r="105" spans="1:10" ht="36.75" customHeight="1" x14ac:dyDescent="0.2">
      <c r="A105" s="176"/>
      <c r="B105" s="181" t="s">
        <v>157</v>
      </c>
      <c r="C105" s="182" t="s">
        <v>158</v>
      </c>
      <c r="D105" s="183"/>
      <c r="E105" s="183"/>
      <c r="F105" s="190" t="s">
        <v>25</v>
      </c>
      <c r="G105" s="191"/>
      <c r="H105" s="191"/>
      <c r="I105" s="191">
        <f>'01 23-12-01 Pol'!G1164</f>
        <v>0</v>
      </c>
      <c r="J105" s="187" t="str">
        <f>IF(I112=0,"",I105/I112*100)</f>
        <v/>
      </c>
    </row>
    <row r="106" spans="1:10" ht="36.75" customHeight="1" x14ac:dyDescent="0.2">
      <c r="A106" s="176"/>
      <c r="B106" s="181" t="s">
        <v>159</v>
      </c>
      <c r="C106" s="182" t="s">
        <v>160</v>
      </c>
      <c r="D106" s="183"/>
      <c r="E106" s="183"/>
      <c r="F106" s="190" t="s">
        <v>25</v>
      </c>
      <c r="G106" s="191"/>
      <c r="H106" s="191"/>
      <c r="I106" s="191">
        <f>'01 23-12-01 Pol'!G1169</f>
        <v>0</v>
      </c>
      <c r="J106" s="187" t="str">
        <f>IF(I112=0,"",I106/I112*100)</f>
        <v/>
      </c>
    </row>
    <row r="107" spans="1:10" ht="36.75" customHeight="1" x14ac:dyDescent="0.2">
      <c r="A107" s="176"/>
      <c r="B107" s="181" t="s">
        <v>161</v>
      </c>
      <c r="C107" s="182" t="s">
        <v>162</v>
      </c>
      <c r="D107" s="183"/>
      <c r="E107" s="183"/>
      <c r="F107" s="190" t="s">
        <v>25</v>
      </c>
      <c r="G107" s="191"/>
      <c r="H107" s="191"/>
      <c r="I107" s="191">
        <f>'01 23-12-01 Pol'!G1189</f>
        <v>0</v>
      </c>
      <c r="J107" s="187" t="str">
        <f>IF(I112=0,"",I107/I112*100)</f>
        <v/>
      </c>
    </row>
    <row r="108" spans="1:10" ht="36.75" customHeight="1" x14ac:dyDescent="0.2">
      <c r="A108" s="176"/>
      <c r="B108" s="181" t="s">
        <v>163</v>
      </c>
      <c r="C108" s="182" t="s">
        <v>164</v>
      </c>
      <c r="D108" s="183"/>
      <c r="E108" s="183"/>
      <c r="F108" s="190" t="s">
        <v>26</v>
      </c>
      <c r="G108" s="191"/>
      <c r="H108" s="191"/>
      <c r="I108" s="191">
        <f>'04 23-12-04 Pol'!G11</f>
        <v>0</v>
      </c>
      <c r="J108" s="187" t="str">
        <f>IF(I112=0,"",I108/I112*100)</f>
        <v/>
      </c>
    </row>
    <row r="109" spans="1:10" ht="36.75" customHeight="1" x14ac:dyDescent="0.2">
      <c r="A109" s="176"/>
      <c r="B109" s="181" t="s">
        <v>165</v>
      </c>
      <c r="C109" s="182" t="s">
        <v>166</v>
      </c>
      <c r="D109" s="183"/>
      <c r="E109" s="183"/>
      <c r="F109" s="190" t="s">
        <v>26</v>
      </c>
      <c r="G109" s="191"/>
      <c r="H109" s="191"/>
      <c r="I109" s="191">
        <f>'04 23-12-04 Pol'!G14</f>
        <v>0</v>
      </c>
      <c r="J109" s="187" t="str">
        <f>IF(I112=0,"",I109/I112*100)</f>
        <v/>
      </c>
    </row>
    <row r="110" spans="1:10" ht="36.75" customHeight="1" x14ac:dyDescent="0.2">
      <c r="A110" s="176"/>
      <c r="B110" s="181" t="s">
        <v>167</v>
      </c>
      <c r="C110" s="182" t="s">
        <v>168</v>
      </c>
      <c r="D110" s="183"/>
      <c r="E110" s="183"/>
      <c r="F110" s="190" t="s">
        <v>169</v>
      </c>
      <c r="G110" s="191"/>
      <c r="H110" s="191"/>
      <c r="I110" s="191">
        <f>'01 23-12-01 Pol'!G1193+'02 23-12-02 Pol'!G118+'03 23-12-03 Pol'!G40</f>
        <v>0</v>
      </c>
      <c r="J110" s="187" t="str">
        <f>IF(I112=0,"",I110/I112*100)</f>
        <v/>
      </c>
    </row>
    <row r="111" spans="1:10" ht="36.75" customHeight="1" x14ac:dyDescent="0.2">
      <c r="A111" s="176"/>
      <c r="B111" s="181" t="s">
        <v>170</v>
      </c>
      <c r="C111" s="182" t="s">
        <v>27</v>
      </c>
      <c r="D111" s="183"/>
      <c r="E111" s="183"/>
      <c r="F111" s="190" t="s">
        <v>170</v>
      </c>
      <c r="G111" s="191"/>
      <c r="H111" s="191"/>
      <c r="I111" s="191">
        <f>'01 23-12-01 Pol'!G1206+'01-ZTI 23-12-01ZTI Pol'!G193+'02 23-12-02 Pol'!G126+'03 23-12-03 Pol'!G58</f>
        <v>0</v>
      </c>
      <c r="J111" s="187" t="str">
        <f>IF(I112=0,"",I111/I112*100)</f>
        <v/>
      </c>
    </row>
    <row r="112" spans="1:10" ht="25.5" customHeight="1" x14ac:dyDescent="0.2">
      <c r="A112" s="177"/>
      <c r="B112" s="184" t="s">
        <v>1</v>
      </c>
      <c r="C112" s="185"/>
      <c r="D112" s="186"/>
      <c r="E112" s="186"/>
      <c r="F112" s="192"/>
      <c r="G112" s="193"/>
      <c r="H112" s="193"/>
      <c r="I112" s="193">
        <f>SUM(I69:I111)</f>
        <v>0</v>
      </c>
      <c r="J112" s="188">
        <f>SUM(J69:J111)</f>
        <v>0</v>
      </c>
    </row>
    <row r="113" spans="6:10" x14ac:dyDescent="0.2">
      <c r="F113" s="133"/>
      <c r="G113" s="133"/>
      <c r="H113" s="133"/>
      <c r="I113" s="133"/>
      <c r="J113" s="189"/>
    </row>
    <row r="114" spans="6:10" x14ac:dyDescent="0.2">
      <c r="F114" s="133"/>
      <c r="G114" s="133"/>
      <c r="H114" s="133"/>
      <c r="I114" s="133"/>
      <c r="J114" s="189"/>
    </row>
    <row r="115" spans="6:10" x14ac:dyDescent="0.2">
      <c r="F115" s="133"/>
      <c r="G115" s="133"/>
      <c r="H115" s="133"/>
      <c r="I115" s="133"/>
      <c r="J115" s="189"/>
    </row>
  </sheetData>
  <sheetProtection algorithmName="SHA-512" hashValue="ktVg2ASaE8vYnzdF/n6BDb2RtBH4q3LfVmv9SCrTu//21plNK8QV3T3O6U1zh8w61Ryu/BnJJEYeli5lfXiYMA==" saltValue="Fjq+Bdv+ngjfwmu3JFo5H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7">
    <mergeCell ref="C111:E111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49:E49"/>
    <mergeCell ref="C50:E50"/>
    <mergeCell ref="B51:E51"/>
    <mergeCell ref="C69:E69"/>
    <mergeCell ref="C70:E7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JRQtKS/cauty0pJcHRB2Wo7HLonH/EIalSSklijDG+f7UUSO1U5IEOCF3rkzKy/EDMZhYg6/6IR/p6VwXb4YZg==" saltValue="YC509LR0diA29/83m+/Hx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2F13C-79AC-4C24-B9D4-EA1154B77A9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172</v>
      </c>
      <c r="B1" s="195"/>
      <c r="C1" s="195"/>
      <c r="D1" s="195"/>
      <c r="E1" s="195"/>
      <c r="F1" s="195"/>
      <c r="G1" s="195"/>
      <c r="AG1" t="s">
        <v>173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174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174</v>
      </c>
      <c r="AG3" t="s">
        <v>175</v>
      </c>
    </row>
    <row r="4" spans="1:60" ht="24.95" customHeight="1" x14ac:dyDescent="0.2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176</v>
      </c>
    </row>
    <row r="5" spans="1:60" x14ac:dyDescent="0.2">
      <c r="D5" s="10"/>
    </row>
    <row r="6" spans="1:60" ht="38.25" x14ac:dyDescent="0.2">
      <c r="A6" s="206" t="s">
        <v>177</v>
      </c>
      <c r="B6" s="208" t="s">
        <v>178</v>
      </c>
      <c r="C6" s="208" t="s">
        <v>179</v>
      </c>
      <c r="D6" s="207" t="s">
        <v>180</v>
      </c>
      <c r="E6" s="206" t="s">
        <v>181</v>
      </c>
      <c r="F6" s="205" t="s">
        <v>182</v>
      </c>
      <c r="G6" s="206" t="s">
        <v>29</v>
      </c>
      <c r="H6" s="209" t="s">
        <v>30</v>
      </c>
      <c r="I6" s="209" t="s">
        <v>183</v>
      </c>
      <c r="J6" s="209" t="s">
        <v>31</v>
      </c>
      <c r="K6" s="209" t="s">
        <v>184</v>
      </c>
      <c r="L6" s="209" t="s">
        <v>185</v>
      </c>
      <c r="M6" s="209" t="s">
        <v>186</v>
      </c>
      <c r="N6" s="209" t="s">
        <v>187</v>
      </c>
      <c r="O6" s="209" t="s">
        <v>188</v>
      </c>
      <c r="P6" s="209" t="s">
        <v>189</v>
      </c>
      <c r="Q6" s="209" t="s">
        <v>190</v>
      </c>
      <c r="R6" s="209" t="s">
        <v>191</v>
      </c>
      <c r="S6" s="209" t="s">
        <v>192</v>
      </c>
      <c r="T6" s="209" t="s">
        <v>193</v>
      </c>
      <c r="U6" s="209" t="s">
        <v>194</v>
      </c>
      <c r="V6" s="209" t="s">
        <v>195</v>
      </c>
      <c r="W6" s="209" t="s">
        <v>196</v>
      </c>
      <c r="X6" s="209" t="s">
        <v>197</v>
      </c>
      <c r="Y6" s="209" t="s">
        <v>198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0" t="s">
        <v>199</v>
      </c>
      <c r="B8" s="231" t="s">
        <v>85</v>
      </c>
      <c r="C8" s="252" t="s">
        <v>86</v>
      </c>
      <c r="D8" s="232"/>
      <c r="E8" s="233"/>
      <c r="F8" s="234"/>
      <c r="G8" s="234">
        <f>SUMIF(AG9:AG47,"&lt;&gt;NOR",G9:G47)</f>
        <v>0</v>
      </c>
      <c r="H8" s="234"/>
      <c r="I8" s="234">
        <f>SUM(I9:I47)</f>
        <v>0</v>
      </c>
      <c r="J8" s="234"/>
      <c r="K8" s="234">
        <f>SUM(K9:K47)</f>
        <v>0</v>
      </c>
      <c r="L8" s="234"/>
      <c r="M8" s="234">
        <f>SUM(M9:M47)</f>
        <v>0</v>
      </c>
      <c r="N8" s="233"/>
      <c r="O8" s="233">
        <f>SUM(O9:O47)</f>
        <v>0</v>
      </c>
      <c r="P8" s="233"/>
      <c r="Q8" s="233">
        <f>SUM(Q9:Q47)</f>
        <v>0</v>
      </c>
      <c r="R8" s="234"/>
      <c r="S8" s="234"/>
      <c r="T8" s="235"/>
      <c r="U8" s="229"/>
      <c r="V8" s="229">
        <f>SUM(V9:V47)</f>
        <v>620.34999999999991</v>
      </c>
      <c r="W8" s="229"/>
      <c r="X8" s="229"/>
      <c r="Y8" s="229"/>
      <c r="AG8" t="s">
        <v>200</v>
      </c>
    </row>
    <row r="9" spans="1:60" outlineLevel="1" x14ac:dyDescent="0.2">
      <c r="A9" s="237">
        <v>1</v>
      </c>
      <c r="B9" s="238" t="s">
        <v>201</v>
      </c>
      <c r="C9" s="253" t="s">
        <v>202</v>
      </c>
      <c r="D9" s="239" t="s">
        <v>203</v>
      </c>
      <c r="E9" s="240">
        <v>508.6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 t="s">
        <v>204</v>
      </c>
      <c r="S9" s="242" t="s">
        <v>205</v>
      </c>
      <c r="T9" s="243" t="s">
        <v>206</v>
      </c>
      <c r="U9" s="221">
        <v>0.187</v>
      </c>
      <c r="V9" s="221">
        <f>ROUND(E9*U9,2)</f>
        <v>95.11</v>
      </c>
      <c r="W9" s="221"/>
      <c r="X9" s="221" t="s">
        <v>207</v>
      </c>
      <c r="Y9" s="221" t="s">
        <v>208</v>
      </c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4" t="s">
        <v>210</v>
      </c>
      <c r="D10" s="244"/>
      <c r="E10" s="244"/>
      <c r="F10" s="244"/>
      <c r="G10" s="244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211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5" t="s">
        <v>212</v>
      </c>
      <c r="D11" s="223"/>
      <c r="E11" s="224">
        <v>508.6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213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6"/>
      <c r="D12" s="246"/>
      <c r="E12" s="246"/>
      <c r="F12" s="246"/>
      <c r="G12" s="246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214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37">
        <v>2</v>
      </c>
      <c r="B13" s="238" t="s">
        <v>215</v>
      </c>
      <c r="C13" s="253" t="s">
        <v>216</v>
      </c>
      <c r="D13" s="239" t="s">
        <v>203</v>
      </c>
      <c r="E13" s="240">
        <v>508.6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 t="s">
        <v>204</v>
      </c>
      <c r="S13" s="242" t="s">
        <v>205</v>
      </c>
      <c r="T13" s="243" t="s">
        <v>206</v>
      </c>
      <c r="U13" s="221">
        <v>5.8000000000000003E-2</v>
      </c>
      <c r="V13" s="221">
        <f>ROUND(E13*U13,2)</f>
        <v>29.5</v>
      </c>
      <c r="W13" s="221"/>
      <c r="X13" s="221" t="s">
        <v>207</v>
      </c>
      <c r="Y13" s="221" t="s">
        <v>208</v>
      </c>
      <c r="Z13" s="210"/>
      <c r="AA13" s="210"/>
      <c r="AB13" s="210"/>
      <c r="AC13" s="210"/>
      <c r="AD13" s="210"/>
      <c r="AE13" s="210"/>
      <c r="AF13" s="210"/>
      <c r="AG13" s="210" t="s">
        <v>209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4" t="s">
        <v>210</v>
      </c>
      <c r="D14" s="244"/>
      <c r="E14" s="244"/>
      <c r="F14" s="244"/>
      <c r="G14" s="244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211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6"/>
      <c r="D15" s="246"/>
      <c r="E15" s="246"/>
      <c r="F15" s="246"/>
      <c r="G15" s="246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214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7">
        <v>3</v>
      </c>
      <c r="B16" s="238" t="s">
        <v>217</v>
      </c>
      <c r="C16" s="253" t="s">
        <v>218</v>
      </c>
      <c r="D16" s="239" t="s">
        <v>203</v>
      </c>
      <c r="E16" s="240">
        <v>28.2075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0">
        <v>0</v>
      </c>
      <c r="O16" s="240">
        <f>ROUND(E16*N16,2)</f>
        <v>0</v>
      </c>
      <c r="P16" s="240">
        <v>0</v>
      </c>
      <c r="Q16" s="240">
        <f>ROUND(E16*P16,2)</f>
        <v>0</v>
      </c>
      <c r="R16" s="242" t="s">
        <v>204</v>
      </c>
      <c r="S16" s="242" t="s">
        <v>205</v>
      </c>
      <c r="T16" s="243" t="s">
        <v>206</v>
      </c>
      <c r="U16" s="221">
        <v>0.23</v>
      </c>
      <c r="V16" s="221">
        <f>ROUND(E16*U16,2)</f>
        <v>6.49</v>
      </c>
      <c r="W16" s="221"/>
      <c r="X16" s="221" t="s">
        <v>207</v>
      </c>
      <c r="Y16" s="221" t="s">
        <v>208</v>
      </c>
      <c r="Z16" s="210"/>
      <c r="AA16" s="210"/>
      <c r="AB16" s="210"/>
      <c r="AC16" s="210"/>
      <c r="AD16" s="210"/>
      <c r="AE16" s="210"/>
      <c r="AF16" s="210"/>
      <c r="AG16" s="210" t="s">
        <v>209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2" x14ac:dyDescent="0.2">
      <c r="A17" s="217"/>
      <c r="B17" s="218"/>
      <c r="C17" s="254" t="s">
        <v>219</v>
      </c>
      <c r="D17" s="244"/>
      <c r="E17" s="244"/>
      <c r="F17" s="244"/>
      <c r="G17" s="244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211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7" t="str">
        <f>C17</f>
        <v>zapažených i nezapažených s urovnáním dna do předepsaného profilu a spádu, s přehozením výkopku na přilehlém terénu na vzdálenost do 3 m od podélné osy rýhy nebo s naložením výkopku na dopravní prostředek.</v>
      </c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5" t="s">
        <v>220</v>
      </c>
      <c r="D18" s="223"/>
      <c r="E18" s="224">
        <v>23.3475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213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55" t="s">
        <v>221</v>
      </c>
      <c r="D19" s="223"/>
      <c r="E19" s="224">
        <v>4.8600000000000003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213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6"/>
      <c r="D20" s="246"/>
      <c r="E20" s="246"/>
      <c r="F20" s="246"/>
      <c r="G20" s="246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7">
        <v>4</v>
      </c>
      <c r="B21" s="238" t="s">
        <v>222</v>
      </c>
      <c r="C21" s="253" t="s">
        <v>223</v>
      </c>
      <c r="D21" s="239" t="s">
        <v>203</v>
      </c>
      <c r="E21" s="240">
        <v>28.2075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2" t="s">
        <v>204</v>
      </c>
      <c r="S21" s="242" t="s">
        <v>205</v>
      </c>
      <c r="T21" s="243" t="s">
        <v>206</v>
      </c>
      <c r="U21" s="221">
        <v>0.38979999999999998</v>
      </c>
      <c r="V21" s="221">
        <f>ROUND(E21*U21,2)</f>
        <v>11</v>
      </c>
      <c r="W21" s="221"/>
      <c r="X21" s="221" t="s">
        <v>207</v>
      </c>
      <c r="Y21" s="221" t="s">
        <v>208</v>
      </c>
      <c r="Z21" s="210"/>
      <c r="AA21" s="210"/>
      <c r="AB21" s="210"/>
      <c r="AC21" s="210"/>
      <c r="AD21" s="210"/>
      <c r="AE21" s="210"/>
      <c r="AF21" s="210"/>
      <c r="AG21" s="210" t="s">
        <v>209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2" x14ac:dyDescent="0.2">
      <c r="A22" s="217"/>
      <c r="B22" s="218"/>
      <c r="C22" s="254" t="s">
        <v>219</v>
      </c>
      <c r="D22" s="244"/>
      <c r="E22" s="244"/>
      <c r="F22" s="244"/>
      <c r="G22" s="244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211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47" t="str">
        <f>C22</f>
        <v>zapažených i nezapažených s urovnáním dna do předepsaného profilu a spádu, s přehozením výkopku na přilehlém terénu na vzdálenost do 3 m od podélné osy rýhy nebo s naložením výkopku na dopravní prostředek.</v>
      </c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6"/>
      <c r="D23" s="246"/>
      <c r="E23" s="246"/>
      <c r="F23" s="246"/>
      <c r="G23" s="246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214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7">
        <v>5</v>
      </c>
      <c r="B24" s="238" t="s">
        <v>224</v>
      </c>
      <c r="C24" s="253" t="s">
        <v>225</v>
      </c>
      <c r="D24" s="239" t="s">
        <v>203</v>
      </c>
      <c r="E24" s="240">
        <v>7.65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2" t="s">
        <v>204</v>
      </c>
      <c r="S24" s="242" t="s">
        <v>205</v>
      </c>
      <c r="T24" s="243" t="s">
        <v>206</v>
      </c>
      <c r="U24" s="221">
        <v>3.1309999999999998</v>
      </c>
      <c r="V24" s="221">
        <f>ROUND(E24*U24,2)</f>
        <v>23.95</v>
      </c>
      <c r="W24" s="221"/>
      <c r="X24" s="221" t="s">
        <v>207</v>
      </c>
      <c r="Y24" s="221" t="s">
        <v>208</v>
      </c>
      <c r="Z24" s="210"/>
      <c r="AA24" s="210"/>
      <c r="AB24" s="210"/>
      <c r="AC24" s="210"/>
      <c r="AD24" s="210"/>
      <c r="AE24" s="210"/>
      <c r="AF24" s="210"/>
      <c r="AG24" s="210" t="s">
        <v>209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2" x14ac:dyDescent="0.2">
      <c r="A25" s="217"/>
      <c r="B25" s="218"/>
      <c r="C25" s="254" t="s">
        <v>226</v>
      </c>
      <c r="D25" s="244"/>
      <c r="E25" s="244"/>
      <c r="F25" s="244"/>
      <c r="G25" s="244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211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7" t="str">
        <f>C25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5" t="s">
        <v>227</v>
      </c>
      <c r="D26" s="223"/>
      <c r="E26" s="224">
        <v>4.5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213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5" t="s">
        <v>228</v>
      </c>
      <c r="D27" s="223"/>
      <c r="E27" s="224">
        <v>3.15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213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6"/>
      <c r="D28" s="246"/>
      <c r="E28" s="246"/>
      <c r="F28" s="246"/>
      <c r="G28" s="246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214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7">
        <v>6</v>
      </c>
      <c r="B29" s="238" t="s">
        <v>229</v>
      </c>
      <c r="C29" s="253" t="s">
        <v>230</v>
      </c>
      <c r="D29" s="239" t="s">
        <v>203</v>
      </c>
      <c r="E29" s="240">
        <v>7.65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2" t="s">
        <v>204</v>
      </c>
      <c r="S29" s="242" t="s">
        <v>205</v>
      </c>
      <c r="T29" s="243" t="s">
        <v>206</v>
      </c>
      <c r="U29" s="221">
        <v>0.47399999999999998</v>
      </c>
      <c r="V29" s="221">
        <f>ROUND(E29*U29,2)</f>
        <v>3.63</v>
      </c>
      <c r="W29" s="221"/>
      <c r="X29" s="221" t="s">
        <v>207</v>
      </c>
      <c r="Y29" s="221" t="s">
        <v>208</v>
      </c>
      <c r="Z29" s="210"/>
      <c r="AA29" s="210"/>
      <c r="AB29" s="210"/>
      <c r="AC29" s="210"/>
      <c r="AD29" s="210"/>
      <c r="AE29" s="210"/>
      <c r="AF29" s="210"/>
      <c r="AG29" s="210" t="s">
        <v>209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2" x14ac:dyDescent="0.2">
      <c r="A30" s="217"/>
      <c r="B30" s="218"/>
      <c r="C30" s="254" t="s">
        <v>226</v>
      </c>
      <c r="D30" s="244"/>
      <c r="E30" s="244"/>
      <c r="F30" s="244"/>
      <c r="G30" s="244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211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7" t="str">
        <f>C30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6"/>
      <c r="D31" s="246"/>
      <c r="E31" s="246"/>
      <c r="F31" s="246"/>
      <c r="G31" s="246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214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7">
        <v>7</v>
      </c>
      <c r="B32" s="238" t="s">
        <v>231</v>
      </c>
      <c r="C32" s="253" t="s">
        <v>232</v>
      </c>
      <c r="D32" s="239" t="s">
        <v>203</v>
      </c>
      <c r="E32" s="240">
        <v>36.039000000000001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0">
        <v>0</v>
      </c>
      <c r="O32" s="240">
        <f>ROUND(E32*N32,2)</f>
        <v>0</v>
      </c>
      <c r="P32" s="240">
        <v>0</v>
      </c>
      <c r="Q32" s="240">
        <f>ROUND(E32*P32,2)</f>
        <v>0</v>
      </c>
      <c r="R32" s="242" t="s">
        <v>204</v>
      </c>
      <c r="S32" s="242" t="s">
        <v>205</v>
      </c>
      <c r="T32" s="243" t="s">
        <v>206</v>
      </c>
      <c r="U32" s="221">
        <v>3.5329999999999999</v>
      </c>
      <c r="V32" s="221">
        <f>ROUND(E32*U32,2)</f>
        <v>127.33</v>
      </c>
      <c r="W32" s="221"/>
      <c r="X32" s="221" t="s">
        <v>207</v>
      </c>
      <c r="Y32" s="221" t="s">
        <v>208</v>
      </c>
      <c r="Z32" s="210"/>
      <c r="AA32" s="210"/>
      <c r="AB32" s="210"/>
      <c r="AC32" s="210"/>
      <c r="AD32" s="210"/>
      <c r="AE32" s="210"/>
      <c r="AF32" s="210"/>
      <c r="AG32" s="210" t="s">
        <v>209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4" t="s">
        <v>233</v>
      </c>
      <c r="D33" s="244"/>
      <c r="E33" s="244"/>
      <c r="F33" s="244"/>
      <c r="G33" s="244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211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5" t="s">
        <v>234</v>
      </c>
      <c r="D34" s="223"/>
      <c r="E34" s="224">
        <v>36.039000000000001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213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6"/>
      <c r="D35" s="246"/>
      <c r="E35" s="246"/>
      <c r="F35" s="246"/>
      <c r="G35" s="246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214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7">
        <v>8</v>
      </c>
      <c r="B36" s="238" t="s">
        <v>235</v>
      </c>
      <c r="C36" s="253" t="s">
        <v>236</v>
      </c>
      <c r="D36" s="239" t="s">
        <v>203</v>
      </c>
      <c r="E36" s="240">
        <v>580.49649999999997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0">
        <v>0</v>
      </c>
      <c r="O36" s="240">
        <f>ROUND(E36*N36,2)</f>
        <v>0</v>
      </c>
      <c r="P36" s="240">
        <v>0</v>
      </c>
      <c r="Q36" s="240">
        <f>ROUND(E36*P36,2)</f>
        <v>0</v>
      </c>
      <c r="R36" s="242" t="s">
        <v>204</v>
      </c>
      <c r="S36" s="242" t="s">
        <v>205</v>
      </c>
      <c r="T36" s="243" t="s">
        <v>206</v>
      </c>
      <c r="U36" s="221">
        <v>1.0999999999999999E-2</v>
      </c>
      <c r="V36" s="221">
        <f>ROUND(E36*U36,2)</f>
        <v>6.39</v>
      </c>
      <c r="W36" s="221"/>
      <c r="X36" s="221" t="s">
        <v>207</v>
      </c>
      <c r="Y36" s="221" t="s">
        <v>208</v>
      </c>
      <c r="Z36" s="210"/>
      <c r="AA36" s="210"/>
      <c r="AB36" s="210"/>
      <c r="AC36" s="210"/>
      <c r="AD36" s="210"/>
      <c r="AE36" s="210"/>
      <c r="AF36" s="210"/>
      <c r="AG36" s="210" t="s">
        <v>209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4" t="s">
        <v>237</v>
      </c>
      <c r="D37" s="244"/>
      <c r="E37" s="244"/>
      <c r="F37" s="244"/>
      <c r="G37" s="244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211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5" t="s">
        <v>238</v>
      </c>
      <c r="D38" s="223"/>
      <c r="E38" s="224">
        <v>580.49649999999997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213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6"/>
      <c r="D39" s="246"/>
      <c r="E39" s="246"/>
      <c r="F39" s="246"/>
      <c r="G39" s="246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214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37">
        <v>9</v>
      </c>
      <c r="B40" s="238" t="s">
        <v>239</v>
      </c>
      <c r="C40" s="253" t="s">
        <v>240</v>
      </c>
      <c r="D40" s="239" t="s">
        <v>203</v>
      </c>
      <c r="E40" s="240">
        <v>580.49649999999997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0">
        <v>0</v>
      </c>
      <c r="O40" s="240">
        <f>ROUND(E40*N40,2)</f>
        <v>0</v>
      </c>
      <c r="P40" s="240">
        <v>0</v>
      </c>
      <c r="Q40" s="240">
        <f>ROUND(E40*P40,2)</f>
        <v>0</v>
      </c>
      <c r="R40" s="242" t="s">
        <v>204</v>
      </c>
      <c r="S40" s="242" t="s">
        <v>205</v>
      </c>
      <c r="T40" s="243" t="s">
        <v>206</v>
      </c>
      <c r="U40" s="221">
        <v>5.2999999999999999E-2</v>
      </c>
      <c r="V40" s="221">
        <f>ROUND(E40*U40,2)</f>
        <v>30.77</v>
      </c>
      <c r="W40" s="221"/>
      <c r="X40" s="221" t="s">
        <v>207</v>
      </c>
      <c r="Y40" s="221" t="s">
        <v>208</v>
      </c>
      <c r="Z40" s="210"/>
      <c r="AA40" s="210"/>
      <c r="AB40" s="210"/>
      <c r="AC40" s="210"/>
      <c r="AD40" s="210"/>
      <c r="AE40" s="210"/>
      <c r="AF40" s="210"/>
      <c r="AG40" s="210" t="s">
        <v>209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7"/>
      <c r="D41" s="248"/>
      <c r="E41" s="248"/>
      <c r="F41" s="248"/>
      <c r="G41" s="248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214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7">
        <v>10</v>
      </c>
      <c r="B42" s="238" t="s">
        <v>241</v>
      </c>
      <c r="C42" s="253" t="s">
        <v>242</v>
      </c>
      <c r="D42" s="239" t="s">
        <v>203</v>
      </c>
      <c r="E42" s="240">
        <v>580.49649999999997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0">
        <v>0</v>
      </c>
      <c r="O42" s="240">
        <f>ROUND(E42*N42,2)</f>
        <v>0</v>
      </c>
      <c r="P42" s="240">
        <v>0</v>
      </c>
      <c r="Q42" s="240">
        <f>ROUND(E42*P42,2)</f>
        <v>0</v>
      </c>
      <c r="R42" s="242" t="s">
        <v>204</v>
      </c>
      <c r="S42" s="242" t="s">
        <v>205</v>
      </c>
      <c r="T42" s="243" t="s">
        <v>206</v>
      </c>
      <c r="U42" s="221">
        <v>0.48399999999999999</v>
      </c>
      <c r="V42" s="221">
        <f>ROUND(E42*U42,2)</f>
        <v>280.95999999999998</v>
      </c>
      <c r="W42" s="221"/>
      <c r="X42" s="221" t="s">
        <v>207</v>
      </c>
      <c r="Y42" s="221" t="s">
        <v>208</v>
      </c>
      <c r="Z42" s="210"/>
      <c r="AA42" s="210"/>
      <c r="AB42" s="210"/>
      <c r="AC42" s="210"/>
      <c r="AD42" s="210"/>
      <c r="AE42" s="210"/>
      <c r="AF42" s="210"/>
      <c r="AG42" s="210" t="s">
        <v>209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7"/>
      <c r="D43" s="248"/>
      <c r="E43" s="248"/>
      <c r="F43" s="248"/>
      <c r="G43" s="248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214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7">
        <v>11</v>
      </c>
      <c r="B44" s="238" t="s">
        <v>243</v>
      </c>
      <c r="C44" s="253" t="s">
        <v>244</v>
      </c>
      <c r="D44" s="239" t="s">
        <v>203</v>
      </c>
      <c r="E44" s="240">
        <v>580.49649999999997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0">
        <v>0</v>
      </c>
      <c r="O44" s="240">
        <f>ROUND(E44*N44,2)</f>
        <v>0</v>
      </c>
      <c r="P44" s="240">
        <v>0</v>
      </c>
      <c r="Q44" s="240">
        <f>ROUND(E44*P44,2)</f>
        <v>0</v>
      </c>
      <c r="R44" s="242" t="s">
        <v>204</v>
      </c>
      <c r="S44" s="242" t="s">
        <v>205</v>
      </c>
      <c r="T44" s="243" t="s">
        <v>206</v>
      </c>
      <c r="U44" s="221">
        <v>8.9999999999999993E-3</v>
      </c>
      <c r="V44" s="221">
        <f>ROUND(E44*U44,2)</f>
        <v>5.22</v>
      </c>
      <c r="W44" s="221"/>
      <c r="X44" s="221" t="s">
        <v>207</v>
      </c>
      <c r="Y44" s="221" t="s">
        <v>208</v>
      </c>
      <c r="Z44" s="210"/>
      <c r="AA44" s="210"/>
      <c r="AB44" s="210"/>
      <c r="AC44" s="210"/>
      <c r="AD44" s="210"/>
      <c r="AE44" s="210"/>
      <c r="AF44" s="210"/>
      <c r="AG44" s="210" t="s">
        <v>209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7"/>
      <c r="D45" s="248"/>
      <c r="E45" s="248"/>
      <c r="F45" s="248"/>
      <c r="G45" s="248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214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7">
        <v>12</v>
      </c>
      <c r="B46" s="238" t="s">
        <v>245</v>
      </c>
      <c r="C46" s="253" t="s">
        <v>246</v>
      </c>
      <c r="D46" s="239" t="s">
        <v>203</v>
      </c>
      <c r="E46" s="240">
        <v>580.49649999999997</v>
      </c>
      <c r="F46" s="241"/>
      <c r="G46" s="242">
        <f>ROUND(E46*F46,2)</f>
        <v>0</v>
      </c>
      <c r="H46" s="241"/>
      <c r="I46" s="242">
        <f>ROUND(E46*H46,2)</f>
        <v>0</v>
      </c>
      <c r="J46" s="241"/>
      <c r="K46" s="242">
        <f>ROUND(E46*J46,2)</f>
        <v>0</v>
      </c>
      <c r="L46" s="242">
        <v>21</v>
      </c>
      <c r="M46" s="242">
        <f>G46*(1+L46/100)</f>
        <v>0</v>
      </c>
      <c r="N46" s="240">
        <v>0</v>
      </c>
      <c r="O46" s="240">
        <f>ROUND(E46*N46,2)</f>
        <v>0</v>
      </c>
      <c r="P46" s="240">
        <v>0</v>
      </c>
      <c r="Q46" s="240">
        <f>ROUND(E46*P46,2)</f>
        <v>0</v>
      </c>
      <c r="R46" s="242" t="s">
        <v>204</v>
      </c>
      <c r="S46" s="242" t="s">
        <v>205</v>
      </c>
      <c r="T46" s="243" t="s">
        <v>206</v>
      </c>
      <c r="U46" s="221">
        <v>0</v>
      </c>
      <c r="V46" s="221">
        <f>ROUND(E46*U46,2)</f>
        <v>0</v>
      </c>
      <c r="W46" s="221"/>
      <c r="X46" s="221" t="s">
        <v>207</v>
      </c>
      <c r="Y46" s="221" t="s">
        <v>208</v>
      </c>
      <c r="Z46" s="210"/>
      <c r="AA46" s="210"/>
      <c r="AB46" s="210"/>
      <c r="AC46" s="210"/>
      <c r="AD46" s="210"/>
      <c r="AE46" s="210"/>
      <c r="AF46" s="210"/>
      <c r="AG46" s="210" t="s">
        <v>209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7"/>
      <c r="D47" s="248"/>
      <c r="E47" s="248"/>
      <c r="F47" s="248"/>
      <c r="G47" s="248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214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30" t="s">
        <v>199</v>
      </c>
      <c r="B48" s="231" t="s">
        <v>87</v>
      </c>
      <c r="C48" s="252" t="s">
        <v>88</v>
      </c>
      <c r="D48" s="232"/>
      <c r="E48" s="233"/>
      <c r="F48" s="234"/>
      <c r="G48" s="234">
        <f>SUMIF(AG49:AG126,"&lt;&gt;NOR",G49:G126)</f>
        <v>0</v>
      </c>
      <c r="H48" s="234"/>
      <c r="I48" s="234">
        <f>SUM(I49:I126)</f>
        <v>0</v>
      </c>
      <c r="J48" s="234"/>
      <c r="K48" s="234">
        <f>SUM(K49:K126)</f>
        <v>0</v>
      </c>
      <c r="L48" s="234"/>
      <c r="M48" s="234">
        <f>SUM(M49:M126)</f>
        <v>0</v>
      </c>
      <c r="N48" s="233"/>
      <c r="O48" s="233">
        <f>SUM(O49:O126)</f>
        <v>145.78000000000003</v>
      </c>
      <c r="P48" s="233"/>
      <c r="Q48" s="233">
        <f>SUM(Q49:Q126)</f>
        <v>0</v>
      </c>
      <c r="R48" s="234"/>
      <c r="S48" s="234"/>
      <c r="T48" s="235"/>
      <c r="U48" s="229"/>
      <c r="V48" s="229">
        <f>SUM(V49:V126)</f>
        <v>233.23</v>
      </c>
      <c r="W48" s="229"/>
      <c r="X48" s="229"/>
      <c r="Y48" s="229"/>
      <c r="AG48" t="s">
        <v>200</v>
      </c>
    </row>
    <row r="49" spans="1:60" outlineLevel="1" x14ac:dyDescent="0.2">
      <c r="A49" s="237">
        <v>13</v>
      </c>
      <c r="B49" s="238" t="s">
        <v>247</v>
      </c>
      <c r="C49" s="253" t="s">
        <v>248</v>
      </c>
      <c r="D49" s="239" t="s">
        <v>203</v>
      </c>
      <c r="E49" s="240">
        <v>2.25</v>
      </c>
      <c r="F49" s="241"/>
      <c r="G49" s="242">
        <f>ROUND(E49*F49,2)</f>
        <v>0</v>
      </c>
      <c r="H49" s="241"/>
      <c r="I49" s="242">
        <f>ROUND(E49*H49,2)</f>
        <v>0</v>
      </c>
      <c r="J49" s="241"/>
      <c r="K49" s="242">
        <f>ROUND(E49*J49,2)</f>
        <v>0</v>
      </c>
      <c r="L49" s="242">
        <v>21</v>
      </c>
      <c r="M49" s="242">
        <f>G49*(1+L49/100)</f>
        <v>0</v>
      </c>
      <c r="N49" s="240">
        <v>2.5249999999999999</v>
      </c>
      <c r="O49" s="240">
        <f>ROUND(E49*N49,2)</f>
        <v>5.68</v>
      </c>
      <c r="P49" s="240">
        <v>0</v>
      </c>
      <c r="Q49" s="240">
        <f>ROUND(E49*P49,2)</f>
        <v>0</v>
      </c>
      <c r="R49" s="242" t="s">
        <v>249</v>
      </c>
      <c r="S49" s="242" t="s">
        <v>205</v>
      </c>
      <c r="T49" s="243" t="s">
        <v>206</v>
      </c>
      <c r="U49" s="221">
        <v>0.48</v>
      </c>
      <c r="V49" s="221">
        <f>ROUND(E49*U49,2)</f>
        <v>1.08</v>
      </c>
      <c r="W49" s="221"/>
      <c r="X49" s="221" t="s">
        <v>207</v>
      </c>
      <c r="Y49" s="221" t="s">
        <v>208</v>
      </c>
      <c r="Z49" s="210"/>
      <c r="AA49" s="210"/>
      <c r="AB49" s="210"/>
      <c r="AC49" s="210"/>
      <c r="AD49" s="210"/>
      <c r="AE49" s="210"/>
      <c r="AF49" s="210"/>
      <c r="AG49" s="210" t="s">
        <v>209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4" t="s">
        <v>250</v>
      </c>
      <c r="D50" s="244"/>
      <c r="E50" s="244"/>
      <c r="F50" s="244"/>
      <c r="G50" s="244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211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5" t="s">
        <v>251</v>
      </c>
      <c r="D51" s="223"/>
      <c r="E51" s="224">
        <v>2.25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213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6"/>
      <c r="D52" s="246"/>
      <c r="E52" s="246"/>
      <c r="F52" s="246"/>
      <c r="G52" s="246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214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7">
        <v>14</v>
      </c>
      <c r="B53" s="238" t="s">
        <v>252</v>
      </c>
      <c r="C53" s="253" t="s">
        <v>253</v>
      </c>
      <c r="D53" s="239" t="s">
        <v>254</v>
      </c>
      <c r="E53" s="240">
        <v>3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0">
        <v>3.9199999999999999E-2</v>
      </c>
      <c r="O53" s="240">
        <f>ROUND(E53*N53,2)</f>
        <v>0.12</v>
      </c>
      <c r="P53" s="240">
        <v>0</v>
      </c>
      <c r="Q53" s="240">
        <f>ROUND(E53*P53,2)</f>
        <v>0</v>
      </c>
      <c r="R53" s="242" t="s">
        <v>249</v>
      </c>
      <c r="S53" s="242" t="s">
        <v>205</v>
      </c>
      <c r="T53" s="243" t="s">
        <v>206</v>
      </c>
      <c r="U53" s="221">
        <v>1.6</v>
      </c>
      <c r="V53" s="221">
        <f>ROUND(E53*U53,2)</f>
        <v>4.8</v>
      </c>
      <c r="W53" s="221"/>
      <c r="X53" s="221" t="s">
        <v>207</v>
      </c>
      <c r="Y53" s="221" t="s">
        <v>208</v>
      </c>
      <c r="Z53" s="210"/>
      <c r="AA53" s="210"/>
      <c r="AB53" s="210"/>
      <c r="AC53" s="210"/>
      <c r="AD53" s="210"/>
      <c r="AE53" s="210"/>
      <c r="AF53" s="210"/>
      <c r="AG53" s="210" t="s">
        <v>209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2" x14ac:dyDescent="0.2">
      <c r="A54" s="217"/>
      <c r="B54" s="218"/>
      <c r="C54" s="254" t="s">
        <v>255</v>
      </c>
      <c r="D54" s="244"/>
      <c r="E54" s="244"/>
      <c r="F54" s="244"/>
      <c r="G54" s="244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211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47" t="str">
        <f>C54</f>
        <v>svislé nebo šikmé (odkloněné) , půdorysně přímé nebo zalomené, stěn základových desek ve volných nebo zapažených jámách, rýhách, šachtách, včetně případných vzpěr,</v>
      </c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5" t="s">
        <v>256</v>
      </c>
      <c r="D55" s="223"/>
      <c r="E55" s="224">
        <v>3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213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6"/>
      <c r="D56" s="246"/>
      <c r="E56" s="246"/>
      <c r="F56" s="246"/>
      <c r="G56" s="246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214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7">
        <v>15</v>
      </c>
      <c r="B57" s="238" t="s">
        <v>257</v>
      </c>
      <c r="C57" s="253" t="s">
        <v>258</v>
      </c>
      <c r="D57" s="239" t="s">
        <v>254</v>
      </c>
      <c r="E57" s="240">
        <v>3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0">
        <v>0</v>
      </c>
      <c r="O57" s="240">
        <f>ROUND(E57*N57,2)</f>
        <v>0</v>
      </c>
      <c r="P57" s="240">
        <v>0</v>
      </c>
      <c r="Q57" s="240">
        <f>ROUND(E57*P57,2)</f>
        <v>0</v>
      </c>
      <c r="R57" s="242" t="s">
        <v>249</v>
      </c>
      <c r="S57" s="242" t="s">
        <v>205</v>
      </c>
      <c r="T57" s="243" t="s">
        <v>206</v>
      </c>
      <c r="U57" s="221">
        <v>0.32</v>
      </c>
      <c r="V57" s="221">
        <f>ROUND(E57*U57,2)</f>
        <v>0.96</v>
      </c>
      <c r="W57" s="221"/>
      <c r="X57" s="221" t="s">
        <v>207</v>
      </c>
      <c r="Y57" s="221" t="s">
        <v>208</v>
      </c>
      <c r="Z57" s="210"/>
      <c r="AA57" s="210"/>
      <c r="AB57" s="210"/>
      <c r="AC57" s="210"/>
      <c r="AD57" s="210"/>
      <c r="AE57" s="210"/>
      <c r="AF57" s="210"/>
      <c r="AG57" s="210" t="s">
        <v>209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2" x14ac:dyDescent="0.2">
      <c r="A58" s="217"/>
      <c r="B58" s="218"/>
      <c r="C58" s="254" t="s">
        <v>255</v>
      </c>
      <c r="D58" s="244"/>
      <c r="E58" s="244"/>
      <c r="F58" s="244"/>
      <c r="G58" s="244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211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47" t="str">
        <f>C58</f>
        <v>svislé nebo šikmé (odkloněné) , půdorysně přímé nebo zalomené, stěn základových desek ve volných nebo zapažených jámách, rýhách, šachtách, včetně případných vzpěr,</v>
      </c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8" t="s">
        <v>259</v>
      </c>
      <c r="D59" s="249"/>
      <c r="E59" s="249"/>
      <c r="F59" s="249"/>
      <c r="G59" s="249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260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6"/>
      <c r="D60" s="246"/>
      <c r="E60" s="246"/>
      <c r="F60" s="246"/>
      <c r="G60" s="246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214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7">
        <v>16</v>
      </c>
      <c r="B61" s="238" t="s">
        <v>261</v>
      </c>
      <c r="C61" s="253" t="s">
        <v>262</v>
      </c>
      <c r="D61" s="239" t="s">
        <v>263</v>
      </c>
      <c r="E61" s="240">
        <v>0.45323000000000002</v>
      </c>
      <c r="F61" s="241"/>
      <c r="G61" s="242">
        <f>ROUND(E61*F61,2)</f>
        <v>0</v>
      </c>
      <c r="H61" s="241"/>
      <c r="I61" s="242">
        <f>ROUND(E61*H61,2)</f>
        <v>0</v>
      </c>
      <c r="J61" s="241"/>
      <c r="K61" s="242">
        <f>ROUND(E61*J61,2)</f>
        <v>0</v>
      </c>
      <c r="L61" s="242">
        <v>21</v>
      </c>
      <c r="M61" s="242">
        <f>G61*(1+L61/100)</f>
        <v>0</v>
      </c>
      <c r="N61" s="240">
        <v>1.0217400000000001</v>
      </c>
      <c r="O61" s="240">
        <f>ROUND(E61*N61,2)</f>
        <v>0.46</v>
      </c>
      <c r="P61" s="240">
        <v>0</v>
      </c>
      <c r="Q61" s="240">
        <f>ROUND(E61*P61,2)</f>
        <v>0</v>
      </c>
      <c r="R61" s="242" t="s">
        <v>249</v>
      </c>
      <c r="S61" s="242" t="s">
        <v>205</v>
      </c>
      <c r="T61" s="243" t="s">
        <v>206</v>
      </c>
      <c r="U61" s="221">
        <v>23.530999999999999</v>
      </c>
      <c r="V61" s="221">
        <f>ROUND(E61*U61,2)</f>
        <v>10.66</v>
      </c>
      <c r="W61" s="221"/>
      <c r="X61" s="221" t="s">
        <v>207</v>
      </c>
      <c r="Y61" s="221" t="s">
        <v>208</v>
      </c>
      <c r="Z61" s="210"/>
      <c r="AA61" s="210"/>
      <c r="AB61" s="210"/>
      <c r="AC61" s="210"/>
      <c r="AD61" s="210"/>
      <c r="AE61" s="210"/>
      <c r="AF61" s="210"/>
      <c r="AG61" s="210" t="s">
        <v>209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4" t="s">
        <v>264</v>
      </c>
      <c r="D62" s="244"/>
      <c r="E62" s="244"/>
      <c r="F62" s="244"/>
      <c r="G62" s="244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211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5" t="s">
        <v>265</v>
      </c>
      <c r="D63" s="223"/>
      <c r="E63" s="224"/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213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5" t="s">
        <v>266</v>
      </c>
      <c r="D64" s="223"/>
      <c r="E64" s="224">
        <v>0.35604000000000002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213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5" t="s">
        <v>267</v>
      </c>
      <c r="D65" s="223"/>
      <c r="E65" s="224">
        <v>9.7189999999999999E-2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213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6"/>
      <c r="D66" s="246"/>
      <c r="E66" s="246"/>
      <c r="F66" s="246"/>
      <c r="G66" s="246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214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7">
        <v>17</v>
      </c>
      <c r="B67" s="238" t="s">
        <v>268</v>
      </c>
      <c r="C67" s="253" t="s">
        <v>269</v>
      </c>
      <c r="D67" s="239" t="s">
        <v>254</v>
      </c>
      <c r="E67" s="240">
        <v>6.9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0">
        <v>0.74</v>
      </c>
      <c r="O67" s="240">
        <f>ROUND(E67*N67,2)</f>
        <v>5.1100000000000003</v>
      </c>
      <c r="P67" s="240">
        <v>0</v>
      </c>
      <c r="Q67" s="240">
        <f>ROUND(E67*P67,2)</f>
        <v>0</v>
      </c>
      <c r="R67" s="242" t="s">
        <v>249</v>
      </c>
      <c r="S67" s="242" t="s">
        <v>205</v>
      </c>
      <c r="T67" s="243" t="s">
        <v>206</v>
      </c>
      <c r="U67" s="221">
        <v>1.1000000000000001</v>
      </c>
      <c r="V67" s="221">
        <f>ROUND(E67*U67,2)</f>
        <v>7.59</v>
      </c>
      <c r="W67" s="221"/>
      <c r="X67" s="221" t="s">
        <v>207</v>
      </c>
      <c r="Y67" s="221" t="s">
        <v>208</v>
      </c>
      <c r="Z67" s="210"/>
      <c r="AA67" s="210"/>
      <c r="AB67" s="210"/>
      <c r="AC67" s="210"/>
      <c r="AD67" s="210"/>
      <c r="AE67" s="210"/>
      <c r="AF67" s="210"/>
      <c r="AG67" s="210" t="s">
        <v>209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4" t="s">
        <v>270</v>
      </c>
      <c r="D68" s="244"/>
      <c r="E68" s="244"/>
      <c r="F68" s="244"/>
      <c r="G68" s="244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211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5" t="s">
        <v>271</v>
      </c>
      <c r="D69" s="223"/>
      <c r="E69" s="224">
        <v>6.9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213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6"/>
      <c r="D70" s="246"/>
      <c r="E70" s="246"/>
      <c r="F70" s="246"/>
      <c r="G70" s="246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214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7">
        <v>18</v>
      </c>
      <c r="B71" s="238" t="s">
        <v>272</v>
      </c>
      <c r="C71" s="253" t="s">
        <v>273</v>
      </c>
      <c r="D71" s="239" t="s">
        <v>203</v>
      </c>
      <c r="E71" s="240">
        <v>28.2075</v>
      </c>
      <c r="F71" s="241"/>
      <c r="G71" s="242">
        <f>ROUND(E71*F71,2)</f>
        <v>0</v>
      </c>
      <c r="H71" s="241"/>
      <c r="I71" s="242">
        <f>ROUND(E71*H71,2)</f>
        <v>0</v>
      </c>
      <c r="J71" s="241"/>
      <c r="K71" s="242">
        <f>ROUND(E71*J71,2)</f>
        <v>0</v>
      </c>
      <c r="L71" s="242">
        <v>21</v>
      </c>
      <c r="M71" s="242">
        <f>G71*(1+L71/100)</f>
        <v>0</v>
      </c>
      <c r="N71" s="240">
        <v>2.5249999999999999</v>
      </c>
      <c r="O71" s="240">
        <f>ROUND(E71*N71,2)</f>
        <v>71.22</v>
      </c>
      <c r="P71" s="240">
        <v>0</v>
      </c>
      <c r="Q71" s="240">
        <f>ROUND(E71*P71,2)</f>
        <v>0</v>
      </c>
      <c r="R71" s="242" t="s">
        <v>249</v>
      </c>
      <c r="S71" s="242" t="s">
        <v>205</v>
      </c>
      <c r="T71" s="243" t="s">
        <v>206</v>
      </c>
      <c r="U71" s="221">
        <v>0.47699999999999998</v>
      </c>
      <c r="V71" s="221">
        <f>ROUND(E71*U71,2)</f>
        <v>13.45</v>
      </c>
      <c r="W71" s="221"/>
      <c r="X71" s="221" t="s">
        <v>207</v>
      </c>
      <c r="Y71" s="221" t="s">
        <v>208</v>
      </c>
      <c r="Z71" s="210"/>
      <c r="AA71" s="210"/>
      <c r="AB71" s="210"/>
      <c r="AC71" s="210"/>
      <c r="AD71" s="210"/>
      <c r="AE71" s="210"/>
      <c r="AF71" s="210"/>
      <c r="AG71" s="210" t="s">
        <v>209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9" t="s">
        <v>274</v>
      </c>
      <c r="D72" s="250"/>
      <c r="E72" s="250"/>
      <c r="F72" s="250"/>
      <c r="G72" s="250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260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5" t="s">
        <v>275</v>
      </c>
      <c r="D73" s="223"/>
      <c r="E73" s="224">
        <v>23.3475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213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5" t="s">
        <v>221</v>
      </c>
      <c r="D74" s="223"/>
      <c r="E74" s="224">
        <v>4.8600000000000003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213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6"/>
      <c r="D75" s="246"/>
      <c r="E75" s="246"/>
      <c r="F75" s="246"/>
      <c r="G75" s="246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214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7">
        <v>19</v>
      </c>
      <c r="B76" s="238" t="s">
        <v>276</v>
      </c>
      <c r="C76" s="253" t="s">
        <v>277</v>
      </c>
      <c r="D76" s="239" t="s">
        <v>203</v>
      </c>
      <c r="E76" s="240">
        <v>16.05275</v>
      </c>
      <c r="F76" s="241"/>
      <c r="G76" s="242">
        <f>ROUND(E76*F76,2)</f>
        <v>0</v>
      </c>
      <c r="H76" s="241"/>
      <c r="I76" s="242">
        <f>ROUND(E76*H76,2)</f>
        <v>0</v>
      </c>
      <c r="J76" s="241"/>
      <c r="K76" s="242">
        <f>ROUND(E76*J76,2)</f>
        <v>0</v>
      </c>
      <c r="L76" s="242">
        <v>21</v>
      </c>
      <c r="M76" s="242">
        <f>G76*(1+L76/100)</f>
        <v>0</v>
      </c>
      <c r="N76" s="240">
        <v>2.5249999999999999</v>
      </c>
      <c r="O76" s="240">
        <f>ROUND(E76*N76,2)</f>
        <v>40.53</v>
      </c>
      <c r="P76" s="240">
        <v>0</v>
      </c>
      <c r="Q76" s="240">
        <f>ROUND(E76*P76,2)</f>
        <v>0</v>
      </c>
      <c r="R76" s="242" t="s">
        <v>249</v>
      </c>
      <c r="S76" s="242" t="s">
        <v>205</v>
      </c>
      <c r="T76" s="243" t="s">
        <v>206</v>
      </c>
      <c r="U76" s="221">
        <v>0.48</v>
      </c>
      <c r="V76" s="221">
        <f>ROUND(E76*U76,2)</f>
        <v>7.71</v>
      </c>
      <c r="W76" s="221"/>
      <c r="X76" s="221" t="s">
        <v>207</v>
      </c>
      <c r="Y76" s="221" t="s">
        <v>208</v>
      </c>
      <c r="Z76" s="210"/>
      <c r="AA76" s="210"/>
      <c r="AB76" s="210"/>
      <c r="AC76" s="210"/>
      <c r="AD76" s="210"/>
      <c r="AE76" s="210"/>
      <c r="AF76" s="210"/>
      <c r="AG76" s="210" t="s">
        <v>209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4" t="s">
        <v>278</v>
      </c>
      <c r="D77" s="244"/>
      <c r="E77" s="244"/>
      <c r="F77" s="244"/>
      <c r="G77" s="244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211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5" t="s">
        <v>279</v>
      </c>
      <c r="D78" s="223"/>
      <c r="E78" s="224">
        <v>2.2770000000000001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213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5" t="s">
        <v>280</v>
      </c>
      <c r="D79" s="223"/>
      <c r="E79" s="224">
        <v>5.3295000000000003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213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5" t="s">
        <v>281</v>
      </c>
      <c r="D80" s="223"/>
      <c r="E80" s="224">
        <v>3.87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213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5" t="s">
        <v>282</v>
      </c>
      <c r="D81" s="223"/>
      <c r="E81" s="224">
        <v>3.1949999999999998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213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5" t="s">
        <v>283</v>
      </c>
      <c r="D82" s="223"/>
      <c r="E82" s="224">
        <v>1.3812500000000001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213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6"/>
      <c r="D83" s="246"/>
      <c r="E83" s="246"/>
      <c r="F83" s="246"/>
      <c r="G83" s="246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214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7">
        <v>20</v>
      </c>
      <c r="B84" s="238" t="s">
        <v>284</v>
      </c>
      <c r="C84" s="253" t="s">
        <v>285</v>
      </c>
      <c r="D84" s="239" t="s">
        <v>254</v>
      </c>
      <c r="E84" s="240">
        <v>90.35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0">
        <v>3.916E-2</v>
      </c>
      <c r="O84" s="240">
        <f>ROUND(E84*N84,2)</f>
        <v>3.54</v>
      </c>
      <c r="P84" s="240">
        <v>0</v>
      </c>
      <c r="Q84" s="240">
        <f>ROUND(E84*P84,2)</f>
        <v>0</v>
      </c>
      <c r="R84" s="242" t="s">
        <v>249</v>
      </c>
      <c r="S84" s="242" t="s">
        <v>205</v>
      </c>
      <c r="T84" s="243" t="s">
        <v>206</v>
      </c>
      <c r="U84" s="221">
        <v>1.05</v>
      </c>
      <c r="V84" s="221">
        <f>ROUND(E84*U84,2)</f>
        <v>94.87</v>
      </c>
      <c r="W84" s="221"/>
      <c r="X84" s="221" t="s">
        <v>207</v>
      </c>
      <c r="Y84" s="221" t="s">
        <v>208</v>
      </c>
      <c r="Z84" s="210"/>
      <c r="AA84" s="210"/>
      <c r="AB84" s="210"/>
      <c r="AC84" s="210"/>
      <c r="AD84" s="210"/>
      <c r="AE84" s="210"/>
      <c r="AF84" s="210"/>
      <c r="AG84" s="210" t="s">
        <v>209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2" x14ac:dyDescent="0.2">
      <c r="A85" s="217"/>
      <c r="B85" s="218"/>
      <c r="C85" s="254" t="s">
        <v>286</v>
      </c>
      <c r="D85" s="244"/>
      <c r="E85" s="244"/>
      <c r="F85" s="244"/>
      <c r="G85" s="244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211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47" t="str">
        <f>C85</f>
        <v>svislé nebo šikmé (odkloněné), půdorysně přímé nebo zalomené, stěn základových pasů ve volných nebo zapažených jámách, rýhách, šachtách, včetně případných vzpěr,</v>
      </c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5" t="s">
        <v>287</v>
      </c>
      <c r="D86" s="223"/>
      <c r="E86" s="224">
        <v>13.8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213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5" t="s">
        <v>288</v>
      </c>
      <c r="D87" s="223"/>
      <c r="E87" s="224">
        <v>32.299999999999997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213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5" t="s">
        <v>289</v>
      </c>
      <c r="D88" s="223"/>
      <c r="E88" s="224">
        <v>25.8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213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5" t="s">
        <v>290</v>
      </c>
      <c r="D89" s="223"/>
      <c r="E89" s="224">
        <v>14.2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213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5" t="s">
        <v>291</v>
      </c>
      <c r="D90" s="223"/>
      <c r="E90" s="224">
        <v>4.25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213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6"/>
      <c r="D91" s="246"/>
      <c r="E91" s="246"/>
      <c r="F91" s="246"/>
      <c r="G91" s="246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214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7">
        <v>21</v>
      </c>
      <c r="B92" s="238" t="s">
        <v>292</v>
      </c>
      <c r="C92" s="253" t="s">
        <v>293</v>
      </c>
      <c r="D92" s="239" t="s">
        <v>254</v>
      </c>
      <c r="E92" s="240">
        <v>90.35</v>
      </c>
      <c r="F92" s="241"/>
      <c r="G92" s="242">
        <f>ROUND(E92*F92,2)</f>
        <v>0</v>
      </c>
      <c r="H92" s="241"/>
      <c r="I92" s="242">
        <f>ROUND(E92*H92,2)</f>
        <v>0</v>
      </c>
      <c r="J92" s="241"/>
      <c r="K92" s="242">
        <f>ROUND(E92*J92,2)</f>
        <v>0</v>
      </c>
      <c r="L92" s="242">
        <v>21</v>
      </c>
      <c r="M92" s="242">
        <f>G92*(1+L92/100)</f>
        <v>0</v>
      </c>
      <c r="N92" s="240">
        <v>0</v>
      </c>
      <c r="O92" s="240">
        <f>ROUND(E92*N92,2)</f>
        <v>0</v>
      </c>
      <c r="P92" s="240">
        <v>0</v>
      </c>
      <c r="Q92" s="240">
        <f>ROUND(E92*P92,2)</f>
        <v>0</v>
      </c>
      <c r="R92" s="242" t="s">
        <v>249</v>
      </c>
      <c r="S92" s="242" t="s">
        <v>205</v>
      </c>
      <c r="T92" s="243" t="s">
        <v>206</v>
      </c>
      <c r="U92" s="221">
        <v>0.32</v>
      </c>
      <c r="V92" s="221">
        <f>ROUND(E92*U92,2)</f>
        <v>28.91</v>
      </c>
      <c r="W92" s="221"/>
      <c r="X92" s="221" t="s">
        <v>207</v>
      </c>
      <c r="Y92" s="221" t="s">
        <v>208</v>
      </c>
      <c r="Z92" s="210"/>
      <c r="AA92" s="210"/>
      <c r="AB92" s="210"/>
      <c r="AC92" s="210"/>
      <c r="AD92" s="210"/>
      <c r="AE92" s="210"/>
      <c r="AF92" s="210"/>
      <c r="AG92" s="210" t="s">
        <v>209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2" x14ac:dyDescent="0.2">
      <c r="A93" s="217"/>
      <c r="B93" s="218"/>
      <c r="C93" s="254" t="s">
        <v>286</v>
      </c>
      <c r="D93" s="244"/>
      <c r="E93" s="244"/>
      <c r="F93" s="244"/>
      <c r="G93" s="244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211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47" t="str">
        <f>C93</f>
        <v>svislé nebo šikmé (odkloněné), půdorysně přímé nebo zalomené, stěn základových pasů ve volných nebo zapažených jámách, rýhách, šachtách, včetně případných vzpěr,</v>
      </c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8" t="s">
        <v>259</v>
      </c>
      <c r="D94" s="249"/>
      <c r="E94" s="249"/>
      <c r="F94" s="249"/>
      <c r="G94" s="249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260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6"/>
      <c r="D95" s="246"/>
      <c r="E95" s="246"/>
      <c r="F95" s="246"/>
      <c r="G95" s="246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214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7">
        <v>22</v>
      </c>
      <c r="B96" s="238" t="s">
        <v>294</v>
      </c>
      <c r="C96" s="253" t="s">
        <v>295</v>
      </c>
      <c r="D96" s="239" t="s">
        <v>263</v>
      </c>
      <c r="E96" s="240">
        <v>1.44475</v>
      </c>
      <c r="F96" s="241"/>
      <c r="G96" s="242">
        <f>ROUND(E96*F96,2)</f>
        <v>0</v>
      </c>
      <c r="H96" s="241"/>
      <c r="I96" s="242">
        <f>ROUND(E96*H96,2)</f>
        <v>0</v>
      </c>
      <c r="J96" s="241"/>
      <c r="K96" s="242">
        <f>ROUND(E96*J96,2)</f>
        <v>0</v>
      </c>
      <c r="L96" s="242">
        <v>21</v>
      </c>
      <c r="M96" s="242">
        <f>G96*(1+L96/100)</f>
        <v>0</v>
      </c>
      <c r="N96" s="240">
        <v>1.0211600000000001</v>
      </c>
      <c r="O96" s="240">
        <f>ROUND(E96*N96,2)</f>
        <v>1.48</v>
      </c>
      <c r="P96" s="240">
        <v>0</v>
      </c>
      <c r="Q96" s="240">
        <f>ROUND(E96*P96,2)</f>
        <v>0</v>
      </c>
      <c r="R96" s="242" t="s">
        <v>249</v>
      </c>
      <c r="S96" s="242" t="s">
        <v>205</v>
      </c>
      <c r="T96" s="243" t="s">
        <v>206</v>
      </c>
      <c r="U96" s="221">
        <v>23.530999999999999</v>
      </c>
      <c r="V96" s="221">
        <f>ROUND(E96*U96,2)</f>
        <v>34</v>
      </c>
      <c r="W96" s="221"/>
      <c r="X96" s="221" t="s">
        <v>207</v>
      </c>
      <c r="Y96" s="221" t="s">
        <v>208</v>
      </c>
      <c r="Z96" s="210"/>
      <c r="AA96" s="210"/>
      <c r="AB96" s="210"/>
      <c r="AC96" s="210"/>
      <c r="AD96" s="210"/>
      <c r="AE96" s="210"/>
      <c r="AF96" s="210"/>
      <c r="AG96" s="210" t="s">
        <v>209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5" t="s">
        <v>296</v>
      </c>
      <c r="D97" s="223"/>
      <c r="E97" s="224"/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213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60" t="s">
        <v>297</v>
      </c>
      <c r="D98" s="225"/>
      <c r="E98" s="226"/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213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61" t="s">
        <v>298</v>
      </c>
      <c r="D99" s="225"/>
      <c r="E99" s="226">
        <v>2.2770000000000001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213</v>
      </c>
      <c r="AH99" s="210">
        <v>2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61" t="s">
        <v>299</v>
      </c>
      <c r="D100" s="225"/>
      <c r="E100" s="226">
        <v>5.3295000000000003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213</v>
      </c>
      <c r="AH100" s="210">
        <v>2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61" t="s">
        <v>300</v>
      </c>
      <c r="D101" s="225"/>
      <c r="E101" s="226">
        <v>3.87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213</v>
      </c>
      <c r="AH101" s="210">
        <v>2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61" t="s">
        <v>301</v>
      </c>
      <c r="D102" s="225"/>
      <c r="E102" s="226">
        <v>3.1949999999999998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213</v>
      </c>
      <c r="AH102" s="210">
        <v>2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1" t="s">
        <v>302</v>
      </c>
      <c r="D103" s="225"/>
      <c r="E103" s="226">
        <v>1.3812500000000001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213</v>
      </c>
      <c r="AH103" s="210">
        <v>2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62" t="s">
        <v>303</v>
      </c>
      <c r="D104" s="227"/>
      <c r="E104" s="228">
        <v>16.05275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213</v>
      </c>
      <c r="AH104" s="210">
        <v>3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60" t="s">
        <v>304</v>
      </c>
      <c r="D105" s="225"/>
      <c r="E105" s="226"/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213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5" t="s">
        <v>305</v>
      </c>
      <c r="D106" s="223"/>
      <c r="E106" s="224">
        <v>1.44475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213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6"/>
      <c r="D107" s="246"/>
      <c r="E107" s="246"/>
      <c r="F107" s="246"/>
      <c r="G107" s="246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214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7">
        <v>23</v>
      </c>
      <c r="B108" s="238" t="s">
        <v>306</v>
      </c>
      <c r="C108" s="253" t="s">
        <v>307</v>
      </c>
      <c r="D108" s="239" t="s">
        <v>203</v>
      </c>
      <c r="E108" s="240">
        <v>6.66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21</v>
      </c>
      <c r="M108" s="242">
        <f>G108*(1+L108/100)</f>
        <v>0</v>
      </c>
      <c r="N108" s="240">
        <v>2.5249999999999999</v>
      </c>
      <c r="O108" s="240">
        <f>ROUND(E108*N108,2)</f>
        <v>16.82</v>
      </c>
      <c r="P108" s="240">
        <v>0</v>
      </c>
      <c r="Q108" s="240">
        <f>ROUND(E108*P108,2)</f>
        <v>0</v>
      </c>
      <c r="R108" s="242" t="s">
        <v>249</v>
      </c>
      <c r="S108" s="242" t="s">
        <v>205</v>
      </c>
      <c r="T108" s="243" t="s">
        <v>206</v>
      </c>
      <c r="U108" s="221">
        <v>0.48</v>
      </c>
      <c r="V108" s="221">
        <f>ROUND(E108*U108,2)</f>
        <v>3.2</v>
      </c>
      <c r="W108" s="221"/>
      <c r="X108" s="221" t="s">
        <v>207</v>
      </c>
      <c r="Y108" s="221" t="s">
        <v>208</v>
      </c>
      <c r="Z108" s="210"/>
      <c r="AA108" s="210"/>
      <c r="AB108" s="210"/>
      <c r="AC108" s="210"/>
      <c r="AD108" s="210"/>
      <c r="AE108" s="210"/>
      <c r="AF108" s="210"/>
      <c r="AG108" s="210" t="s">
        <v>209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4" t="s">
        <v>250</v>
      </c>
      <c r="D109" s="244"/>
      <c r="E109" s="244"/>
      <c r="F109" s="244"/>
      <c r="G109" s="244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211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5" t="s">
        <v>308</v>
      </c>
      <c r="D110" s="223"/>
      <c r="E110" s="224">
        <v>6.66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213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6"/>
      <c r="D111" s="246"/>
      <c r="E111" s="246"/>
      <c r="F111" s="246"/>
      <c r="G111" s="246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214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7">
        <v>24</v>
      </c>
      <c r="B112" s="238" t="s">
        <v>309</v>
      </c>
      <c r="C112" s="253" t="s">
        <v>310</v>
      </c>
      <c r="D112" s="239" t="s">
        <v>254</v>
      </c>
      <c r="E112" s="240">
        <v>14.88</v>
      </c>
      <c r="F112" s="241"/>
      <c r="G112" s="242">
        <f>ROUND(E112*F112,2)</f>
        <v>0</v>
      </c>
      <c r="H112" s="241"/>
      <c r="I112" s="242">
        <f>ROUND(E112*H112,2)</f>
        <v>0</v>
      </c>
      <c r="J112" s="241"/>
      <c r="K112" s="242">
        <f>ROUND(E112*J112,2)</f>
        <v>0</v>
      </c>
      <c r="L112" s="242">
        <v>21</v>
      </c>
      <c r="M112" s="242">
        <f>G112*(1+L112/100)</f>
        <v>0</v>
      </c>
      <c r="N112" s="240">
        <v>3.9199999999999999E-2</v>
      </c>
      <c r="O112" s="240">
        <f>ROUND(E112*N112,2)</f>
        <v>0.57999999999999996</v>
      </c>
      <c r="P112" s="240">
        <v>0</v>
      </c>
      <c r="Q112" s="240">
        <f>ROUND(E112*P112,2)</f>
        <v>0</v>
      </c>
      <c r="R112" s="242" t="s">
        <v>249</v>
      </c>
      <c r="S112" s="242" t="s">
        <v>205</v>
      </c>
      <c r="T112" s="243" t="s">
        <v>206</v>
      </c>
      <c r="U112" s="221">
        <v>1.05</v>
      </c>
      <c r="V112" s="221">
        <f>ROUND(E112*U112,2)</f>
        <v>15.62</v>
      </c>
      <c r="W112" s="221"/>
      <c r="X112" s="221" t="s">
        <v>207</v>
      </c>
      <c r="Y112" s="221" t="s">
        <v>208</v>
      </c>
      <c r="Z112" s="210"/>
      <c r="AA112" s="210"/>
      <c r="AB112" s="210"/>
      <c r="AC112" s="210"/>
      <c r="AD112" s="210"/>
      <c r="AE112" s="210"/>
      <c r="AF112" s="210"/>
      <c r="AG112" s="210" t="s">
        <v>209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2" x14ac:dyDescent="0.2">
      <c r="A113" s="217"/>
      <c r="B113" s="218"/>
      <c r="C113" s="254" t="s">
        <v>311</v>
      </c>
      <c r="D113" s="244"/>
      <c r="E113" s="244"/>
      <c r="F113" s="244"/>
      <c r="G113" s="244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211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47" t="str">
        <f>C113</f>
        <v>bednění svislé nebo šikmé (odkloněné), půdorysně přímé nebo zalomené, stěn základových patek ve volných nebo zapažených jámách, rýhách, šachtách, včetně případných vzpěr,</v>
      </c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5" t="s">
        <v>312</v>
      </c>
      <c r="D114" s="223"/>
      <c r="E114" s="224">
        <v>14.88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213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6"/>
      <c r="D115" s="246"/>
      <c r="E115" s="246"/>
      <c r="F115" s="246"/>
      <c r="G115" s="246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214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7">
        <v>25</v>
      </c>
      <c r="B116" s="238" t="s">
        <v>313</v>
      </c>
      <c r="C116" s="253" t="s">
        <v>314</v>
      </c>
      <c r="D116" s="239" t="s">
        <v>254</v>
      </c>
      <c r="E116" s="240">
        <v>14.88</v>
      </c>
      <c r="F116" s="241"/>
      <c r="G116" s="242">
        <f>ROUND(E116*F116,2)</f>
        <v>0</v>
      </c>
      <c r="H116" s="241"/>
      <c r="I116" s="242">
        <f>ROUND(E116*H116,2)</f>
        <v>0</v>
      </c>
      <c r="J116" s="241"/>
      <c r="K116" s="242">
        <f>ROUND(E116*J116,2)</f>
        <v>0</v>
      </c>
      <c r="L116" s="242">
        <v>21</v>
      </c>
      <c r="M116" s="242">
        <f>G116*(1+L116/100)</f>
        <v>0</v>
      </c>
      <c r="N116" s="240">
        <v>0</v>
      </c>
      <c r="O116" s="240">
        <f>ROUND(E116*N116,2)</f>
        <v>0</v>
      </c>
      <c r="P116" s="240">
        <v>0</v>
      </c>
      <c r="Q116" s="240">
        <f>ROUND(E116*P116,2)</f>
        <v>0</v>
      </c>
      <c r="R116" s="242" t="s">
        <v>249</v>
      </c>
      <c r="S116" s="242" t="s">
        <v>205</v>
      </c>
      <c r="T116" s="243" t="s">
        <v>206</v>
      </c>
      <c r="U116" s="221">
        <v>0.32</v>
      </c>
      <c r="V116" s="221">
        <f>ROUND(E116*U116,2)</f>
        <v>4.76</v>
      </c>
      <c r="W116" s="221"/>
      <c r="X116" s="221" t="s">
        <v>207</v>
      </c>
      <c r="Y116" s="221" t="s">
        <v>208</v>
      </c>
      <c r="Z116" s="210"/>
      <c r="AA116" s="210"/>
      <c r="AB116" s="210"/>
      <c r="AC116" s="210"/>
      <c r="AD116" s="210"/>
      <c r="AE116" s="210"/>
      <c r="AF116" s="210"/>
      <c r="AG116" s="210" t="s">
        <v>209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2" x14ac:dyDescent="0.2">
      <c r="A117" s="217"/>
      <c r="B117" s="218"/>
      <c r="C117" s="254" t="s">
        <v>311</v>
      </c>
      <c r="D117" s="244"/>
      <c r="E117" s="244"/>
      <c r="F117" s="244"/>
      <c r="G117" s="244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211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47" t="str">
        <f>C117</f>
        <v>bednění svislé nebo šikmé (odkloněné), půdorysně přímé nebo zalomené, stěn základových patek ve volných nebo zapažených jámách, rýhách, šachtách, včetně případných vzpěr,</v>
      </c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58" t="s">
        <v>315</v>
      </c>
      <c r="D118" s="249"/>
      <c r="E118" s="249"/>
      <c r="F118" s="249"/>
      <c r="G118" s="249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260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56"/>
      <c r="D119" s="246"/>
      <c r="E119" s="246"/>
      <c r="F119" s="246"/>
      <c r="G119" s="246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214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7">
        <v>26</v>
      </c>
      <c r="B120" s="238" t="s">
        <v>316</v>
      </c>
      <c r="C120" s="253" t="s">
        <v>317</v>
      </c>
      <c r="D120" s="239" t="s">
        <v>263</v>
      </c>
      <c r="E120" s="240">
        <v>0.23880000000000001</v>
      </c>
      <c r="F120" s="241"/>
      <c r="G120" s="242">
        <f>ROUND(E120*F120,2)</f>
        <v>0</v>
      </c>
      <c r="H120" s="241"/>
      <c r="I120" s="242">
        <f>ROUND(E120*H120,2)</f>
        <v>0</v>
      </c>
      <c r="J120" s="241"/>
      <c r="K120" s="242">
        <f>ROUND(E120*J120,2)</f>
        <v>0</v>
      </c>
      <c r="L120" s="242">
        <v>21</v>
      </c>
      <c r="M120" s="242">
        <f>G120*(1+L120/100)</f>
        <v>0</v>
      </c>
      <c r="N120" s="240">
        <v>1.0211600000000001</v>
      </c>
      <c r="O120" s="240">
        <f>ROUND(E120*N120,2)</f>
        <v>0.24</v>
      </c>
      <c r="P120" s="240">
        <v>0</v>
      </c>
      <c r="Q120" s="240">
        <f>ROUND(E120*P120,2)</f>
        <v>0</v>
      </c>
      <c r="R120" s="242" t="s">
        <v>249</v>
      </c>
      <c r="S120" s="242" t="s">
        <v>205</v>
      </c>
      <c r="T120" s="243" t="s">
        <v>206</v>
      </c>
      <c r="U120" s="221">
        <v>23.530999999999999</v>
      </c>
      <c r="V120" s="221">
        <f>ROUND(E120*U120,2)</f>
        <v>5.62</v>
      </c>
      <c r="W120" s="221"/>
      <c r="X120" s="221" t="s">
        <v>207</v>
      </c>
      <c r="Y120" s="221" t="s">
        <v>208</v>
      </c>
      <c r="Z120" s="210"/>
      <c r="AA120" s="210"/>
      <c r="AB120" s="210"/>
      <c r="AC120" s="210"/>
      <c r="AD120" s="210"/>
      <c r="AE120" s="210"/>
      <c r="AF120" s="210"/>
      <c r="AG120" s="210" t="s">
        <v>209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4" t="s">
        <v>264</v>
      </c>
      <c r="D121" s="244"/>
      <c r="E121" s="244"/>
      <c r="F121" s="244"/>
      <c r="G121" s="244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211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5" t="s">
        <v>318</v>
      </c>
      <c r="D122" s="223"/>
      <c r="E122" s="224"/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213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5" t="s">
        <v>319</v>
      </c>
      <c r="D123" s="223"/>
      <c r="E123" s="224">
        <v>3.5799999999999998E-3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213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55" t="s">
        <v>320</v>
      </c>
      <c r="D124" s="223"/>
      <c r="E124" s="224">
        <v>0.16020000000000001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213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55" t="s">
        <v>321</v>
      </c>
      <c r="D125" s="223"/>
      <c r="E125" s="224">
        <v>7.5020000000000003E-2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213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6"/>
      <c r="D126" s="246"/>
      <c r="E126" s="246"/>
      <c r="F126" s="246"/>
      <c r="G126" s="246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214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x14ac:dyDescent="0.2">
      <c r="A127" s="230" t="s">
        <v>199</v>
      </c>
      <c r="B127" s="231" t="s">
        <v>89</v>
      </c>
      <c r="C127" s="252" t="s">
        <v>90</v>
      </c>
      <c r="D127" s="232"/>
      <c r="E127" s="233"/>
      <c r="F127" s="234"/>
      <c r="G127" s="234">
        <f>SUMIF(AG128:AG180,"&lt;&gt;NOR",G128:G180)</f>
        <v>0</v>
      </c>
      <c r="H127" s="234"/>
      <c r="I127" s="234">
        <f>SUM(I128:I180)</f>
        <v>0</v>
      </c>
      <c r="J127" s="234"/>
      <c r="K127" s="234">
        <f>SUM(K128:K180)</f>
        <v>0</v>
      </c>
      <c r="L127" s="234"/>
      <c r="M127" s="234">
        <f>SUM(M128:M180)</f>
        <v>0</v>
      </c>
      <c r="N127" s="233"/>
      <c r="O127" s="233">
        <f>SUM(O128:O180)</f>
        <v>11.620000000000001</v>
      </c>
      <c r="P127" s="233"/>
      <c r="Q127" s="233">
        <f>SUM(Q128:Q180)</f>
        <v>0</v>
      </c>
      <c r="R127" s="234"/>
      <c r="S127" s="234"/>
      <c r="T127" s="235"/>
      <c r="U127" s="229"/>
      <c r="V127" s="229">
        <f>SUM(V128:V180)</f>
        <v>297.59999999999997</v>
      </c>
      <c r="W127" s="229"/>
      <c r="X127" s="229"/>
      <c r="Y127" s="229"/>
      <c r="AG127" t="s">
        <v>200</v>
      </c>
    </row>
    <row r="128" spans="1:60" outlineLevel="1" x14ac:dyDescent="0.2">
      <c r="A128" s="237">
        <v>27</v>
      </c>
      <c r="B128" s="238" t="s">
        <v>322</v>
      </c>
      <c r="C128" s="253" t="s">
        <v>323</v>
      </c>
      <c r="D128" s="239" t="s">
        <v>324</v>
      </c>
      <c r="E128" s="240">
        <v>8.1666699999999999</v>
      </c>
      <c r="F128" s="241"/>
      <c r="G128" s="242">
        <f>ROUND(E128*F128,2)</f>
        <v>0</v>
      </c>
      <c r="H128" s="241"/>
      <c r="I128" s="242">
        <f>ROUND(E128*H128,2)</f>
        <v>0</v>
      </c>
      <c r="J128" s="241"/>
      <c r="K128" s="242">
        <f>ROUND(E128*J128,2)</f>
        <v>0</v>
      </c>
      <c r="L128" s="242">
        <v>21</v>
      </c>
      <c r="M128" s="242">
        <f>G128*(1+L128/100)</f>
        <v>0</v>
      </c>
      <c r="N128" s="240">
        <v>4.0000000000000003E-5</v>
      </c>
      <c r="O128" s="240">
        <f>ROUND(E128*N128,2)</f>
        <v>0</v>
      </c>
      <c r="P128" s="240">
        <v>0</v>
      </c>
      <c r="Q128" s="240">
        <f>ROUND(E128*P128,2)</f>
        <v>0</v>
      </c>
      <c r="R128" s="242" t="s">
        <v>325</v>
      </c>
      <c r="S128" s="242" t="s">
        <v>205</v>
      </c>
      <c r="T128" s="243" t="s">
        <v>206</v>
      </c>
      <c r="U128" s="221">
        <v>1.998</v>
      </c>
      <c r="V128" s="221">
        <f>ROUND(E128*U128,2)</f>
        <v>16.32</v>
      </c>
      <c r="W128" s="221"/>
      <c r="X128" s="221" t="s">
        <v>207</v>
      </c>
      <c r="Y128" s="221" t="s">
        <v>208</v>
      </c>
      <c r="Z128" s="210"/>
      <c r="AA128" s="210"/>
      <c r="AB128" s="210"/>
      <c r="AC128" s="210"/>
      <c r="AD128" s="210"/>
      <c r="AE128" s="210"/>
      <c r="AF128" s="210"/>
      <c r="AG128" s="210" t="s">
        <v>209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4" t="s">
        <v>326</v>
      </c>
      <c r="D129" s="244"/>
      <c r="E129" s="244"/>
      <c r="F129" s="244"/>
      <c r="G129" s="244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211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5" t="s">
        <v>327</v>
      </c>
      <c r="D130" s="223"/>
      <c r="E130" s="224">
        <v>8.1666699999999999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213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6"/>
      <c r="D131" s="246"/>
      <c r="E131" s="246"/>
      <c r="F131" s="246"/>
      <c r="G131" s="246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214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7">
        <v>28</v>
      </c>
      <c r="B132" s="238" t="s">
        <v>328</v>
      </c>
      <c r="C132" s="253" t="s">
        <v>329</v>
      </c>
      <c r="D132" s="239" t="s">
        <v>324</v>
      </c>
      <c r="E132" s="240">
        <v>4.66</v>
      </c>
      <c r="F132" s="241"/>
      <c r="G132" s="242">
        <f>ROUND(E132*F132,2)</f>
        <v>0</v>
      </c>
      <c r="H132" s="241"/>
      <c r="I132" s="242">
        <f>ROUND(E132*H132,2)</f>
        <v>0</v>
      </c>
      <c r="J132" s="241"/>
      <c r="K132" s="242">
        <f>ROUND(E132*J132,2)</f>
        <v>0</v>
      </c>
      <c r="L132" s="242">
        <v>21</v>
      </c>
      <c r="M132" s="242">
        <f>G132*(1+L132/100)</f>
        <v>0</v>
      </c>
      <c r="N132" s="240">
        <v>1E-4</v>
      </c>
      <c r="O132" s="240">
        <f>ROUND(E132*N132,2)</f>
        <v>0</v>
      </c>
      <c r="P132" s="240">
        <v>0</v>
      </c>
      <c r="Q132" s="240">
        <f>ROUND(E132*P132,2)</f>
        <v>0</v>
      </c>
      <c r="R132" s="242" t="s">
        <v>325</v>
      </c>
      <c r="S132" s="242" t="s">
        <v>205</v>
      </c>
      <c r="T132" s="243" t="s">
        <v>206</v>
      </c>
      <c r="U132" s="221">
        <v>5.4</v>
      </c>
      <c r="V132" s="221">
        <f>ROUND(E132*U132,2)</f>
        <v>25.16</v>
      </c>
      <c r="W132" s="221"/>
      <c r="X132" s="221" t="s">
        <v>207</v>
      </c>
      <c r="Y132" s="221" t="s">
        <v>208</v>
      </c>
      <c r="Z132" s="210"/>
      <c r="AA132" s="210"/>
      <c r="AB132" s="210"/>
      <c r="AC132" s="210"/>
      <c r="AD132" s="210"/>
      <c r="AE132" s="210"/>
      <c r="AF132" s="210"/>
      <c r="AG132" s="210" t="s">
        <v>209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4" t="s">
        <v>330</v>
      </c>
      <c r="D133" s="244"/>
      <c r="E133" s="244"/>
      <c r="F133" s="244"/>
      <c r="G133" s="244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211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56"/>
      <c r="D134" s="246"/>
      <c r="E134" s="246"/>
      <c r="F134" s="246"/>
      <c r="G134" s="246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214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7">
        <v>29</v>
      </c>
      <c r="B135" s="238" t="s">
        <v>331</v>
      </c>
      <c r="C135" s="253" t="s">
        <v>332</v>
      </c>
      <c r="D135" s="239" t="s">
        <v>254</v>
      </c>
      <c r="E135" s="240">
        <v>20.7</v>
      </c>
      <c r="F135" s="241"/>
      <c r="G135" s="242">
        <f>ROUND(E135*F135,2)</f>
        <v>0</v>
      </c>
      <c r="H135" s="241"/>
      <c r="I135" s="242">
        <f>ROUND(E135*H135,2)</f>
        <v>0</v>
      </c>
      <c r="J135" s="241"/>
      <c r="K135" s="242">
        <f>ROUND(E135*J135,2)</f>
        <v>0</v>
      </c>
      <c r="L135" s="242">
        <v>21</v>
      </c>
      <c r="M135" s="242">
        <f>G135*(1+L135/100)</f>
        <v>0</v>
      </c>
      <c r="N135" s="240">
        <v>7.6980000000000007E-2</v>
      </c>
      <c r="O135" s="240">
        <f>ROUND(E135*N135,2)</f>
        <v>1.59</v>
      </c>
      <c r="P135" s="240">
        <v>0</v>
      </c>
      <c r="Q135" s="240">
        <f>ROUND(E135*P135,2)</f>
        <v>0</v>
      </c>
      <c r="R135" s="242" t="s">
        <v>325</v>
      </c>
      <c r="S135" s="242" t="s">
        <v>205</v>
      </c>
      <c r="T135" s="243" t="s">
        <v>206</v>
      </c>
      <c r="U135" s="221">
        <v>1.587</v>
      </c>
      <c r="V135" s="221">
        <f>ROUND(E135*U135,2)</f>
        <v>32.85</v>
      </c>
      <c r="W135" s="221"/>
      <c r="X135" s="221" t="s">
        <v>207</v>
      </c>
      <c r="Y135" s="221" t="s">
        <v>208</v>
      </c>
      <c r="Z135" s="210"/>
      <c r="AA135" s="210"/>
      <c r="AB135" s="210"/>
      <c r="AC135" s="210"/>
      <c r="AD135" s="210"/>
      <c r="AE135" s="210"/>
      <c r="AF135" s="210"/>
      <c r="AG135" s="210" t="s">
        <v>209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5" t="s">
        <v>333</v>
      </c>
      <c r="D136" s="223"/>
      <c r="E136" s="224">
        <v>20.7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213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56"/>
      <c r="D137" s="246"/>
      <c r="E137" s="246"/>
      <c r="F137" s="246"/>
      <c r="G137" s="246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214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7">
        <v>30</v>
      </c>
      <c r="B138" s="238" t="s">
        <v>334</v>
      </c>
      <c r="C138" s="253" t="s">
        <v>335</v>
      </c>
      <c r="D138" s="239" t="s">
        <v>254</v>
      </c>
      <c r="E138" s="240">
        <v>50.6</v>
      </c>
      <c r="F138" s="241"/>
      <c r="G138" s="242">
        <f>ROUND(E138*F138,2)</f>
        <v>0</v>
      </c>
      <c r="H138" s="241"/>
      <c r="I138" s="242">
        <f>ROUND(E138*H138,2)</f>
        <v>0</v>
      </c>
      <c r="J138" s="241"/>
      <c r="K138" s="242">
        <f>ROUND(E138*J138,2)</f>
        <v>0</v>
      </c>
      <c r="L138" s="242">
        <v>21</v>
      </c>
      <c r="M138" s="242">
        <f>G138*(1+L138/100)</f>
        <v>0</v>
      </c>
      <c r="N138" s="240">
        <v>2.5760000000000002E-2</v>
      </c>
      <c r="O138" s="240">
        <f>ROUND(E138*N138,2)</f>
        <v>1.3</v>
      </c>
      <c r="P138" s="240">
        <v>0</v>
      </c>
      <c r="Q138" s="240">
        <f>ROUND(E138*P138,2)</f>
        <v>0</v>
      </c>
      <c r="R138" s="242" t="s">
        <v>325</v>
      </c>
      <c r="S138" s="242" t="s">
        <v>205</v>
      </c>
      <c r="T138" s="243" t="s">
        <v>206</v>
      </c>
      <c r="U138" s="221">
        <v>0.52900000000000003</v>
      </c>
      <c r="V138" s="221">
        <f>ROUND(E138*U138,2)</f>
        <v>26.77</v>
      </c>
      <c r="W138" s="221"/>
      <c r="X138" s="221" t="s">
        <v>207</v>
      </c>
      <c r="Y138" s="221" t="s">
        <v>208</v>
      </c>
      <c r="Z138" s="210"/>
      <c r="AA138" s="210"/>
      <c r="AB138" s="210"/>
      <c r="AC138" s="210"/>
      <c r="AD138" s="210"/>
      <c r="AE138" s="210"/>
      <c r="AF138" s="210"/>
      <c r="AG138" s="210" t="s">
        <v>209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55" t="s">
        <v>336</v>
      </c>
      <c r="D139" s="223"/>
      <c r="E139" s="224">
        <v>50.6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213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56"/>
      <c r="D140" s="246"/>
      <c r="E140" s="246"/>
      <c r="F140" s="246"/>
      <c r="G140" s="246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214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37">
        <v>31</v>
      </c>
      <c r="B141" s="238" t="s">
        <v>337</v>
      </c>
      <c r="C141" s="253" t="s">
        <v>338</v>
      </c>
      <c r="D141" s="239" t="s">
        <v>254</v>
      </c>
      <c r="E141" s="240">
        <v>82.5</v>
      </c>
      <c r="F141" s="241"/>
      <c r="G141" s="242">
        <f>ROUND(E141*F141,2)</f>
        <v>0</v>
      </c>
      <c r="H141" s="241"/>
      <c r="I141" s="242">
        <f>ROUND(E141*H141,2)</f>
        <v>0</v>
      </c>
      <c r="J141" s="241"/>
      <c r="K141" s="242">
        <f>ROUND(E141*J141,2)</f>
        <v>0</v>
      </c>
      <c r="L141" s="242">
        <v>21</v>
      </c>
      <c r="M141" s="242">
        <f>G141*(1+L141/100)</f>
        <v>0</v>
      </c>
      <c r="N141" s="240">
        <v>7.6980000000000007E-2</v>
      </c>
      <c r="O141" s="240">
        <f>ROUND(E141*N141,2)</f>
        <v>6.35</v>
      </c>
      <c r="P141" s="240">
        <v>0</v>
      </c>
      <c r="Q141" s="240">
        <f>ROUND(E141*P141,2)</f>
        <v>0</v>
      </c>
      <c r="R141" s="242" t="s">
        <v>325</v>
      </c>
      <c r="S141" s="242" t="s">
        <v>205</v>
      </c>
      <c r="T141" s="243" t="s">
        <v>206</v>
      </c>
      <c r="U141" s="221">
        <v>1.41</v>
      </c>
      <c r="V141" s="221">
        <f>ROUND(E141*U141,2)</f>
        <v>116.33</v>
      </c>
      <c r="W141" s="221"/>
      <c r="X141" s="221" t="s">
        <v>207</v>
      </c>
      <c r="Y141" s="221" t="s">
        <v>208</v>
      </c>
      <c r="Z141" s="210"/>
      <c r="AA141" s="210"/>
      <c r="AB141" s="210"/>
      <c r="AC141" s="210"/>
      <c r="AD141" s="210"/>
      <c r="AE141" s="210"/>
      <c r="AF141" s="210"/>
      <c r="AG141" s="210" t="s">
        <v>209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5" t="s">
        <v>339</v>
      </c>
      <c r="D142" s="223"/>
      <c r="E142" s="224">
        <v>82.5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213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6"/>
      <c r="D143" s="246"/>
      <c r="E143" s="246"/>
      <c r="F143" s="246"/>
      <c r="G143" s="246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214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37">
        <v>32</v>
      </c>
      <c r="B144" s="238" t="s">
        <v>340</v>
      </c>
      <c r="C144" s="253" t="s">
        <v>341</v>
      </c>
      <c r="D144" s="239" t="s">
        <v>263</v>
      </c>
      <c r="E144" s="240">
        <v>0.40848000000000001</v>
      </c>
      <c r="F144" s="241"/>
      <c r="G144" s="242">
        <f>ROUND(E144*F144,2)</f>
        <v>0</v>
      </c>
      <c r="H144" s="241"/>
      <c r="I144" s="242">
        <f>ROUND(E144*H144,2)</f>
        <v>0</v>
      </c>
      <c r="J144" s="241"/>
      <c r="K144" s="242">
        <f>ROUND(E144*J144,2)</f>
        <v>0</v>
      </c>
      <c r="L144" s="242">
        <v>21</v>
      </c>
      <c r="M144" s="242">
        <f>G144*(1+L144/100)</f>
        <v>0</v>
      </c>
      <c r="N144" s="240">
        <v>1.04627</v>
      </c>
      <c r="O144" s="240">
        <f>ROUND(E144*N144,2)</f>
        <v>0.43</v>
      </c>
      <c r="P144" s="240">
        <v>0</v>
      </c>
      <c r="Q144" s="240">
        <f>ROUND(E144*P144,2)</f>
        <v>0</v>
      </c>
      <c r="R144" s="242" t="s">
        <v>249</v>
      </c>
      <c r="S144" s="242" t="s">
        <v>205</v>
      </c>
      <c r="T144" s="243" t="s">
        <v>206</v>
      </c>
      <c r="U144" s="221">
        <v>15.231</v>
      </c>
      <c r="V144" s="221">
        <f>ROUND(E144*U144,2)</f>
        <v>6.22</v>
      </c>
      <c r="W144" s="221"/>
      <c r="X144" s="221" t="s">
        <v>207</v>
      </c>
      <c r="Y144" s="221" t="s">
        <v>208</v>
      </c>
      <c r="Z144" s="210"/>
      <c r="AA144" s="210"/>
      <c r="AB144" s="210"/>
      <c r="AC144" s="210"/>
      <c r="AD144" s="210"/>
      <c r="AE144" s="210"/>
      <c r="AF144" s="210"/>
      <c r="AG144" s="210" t="s">
        <v>209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4" t="s">
        <v>264</v>
      </c>
      <c r="D145" s="244"/>
      <c r="E145" s="244"/>
      <c r="F145" s="244"/>
      <c r="G145" s="244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211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5" t="s">
        <v>342</v>
      </c>
      <c r="D146" s="223"/>
      <c r="E146" s="224">
        <v>0.40848000000000001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213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56"/>
      <c r="D147" s="246"/>
      <c r="E147" s="246"/>
      <c r="F147" s="246"/>
      <c r="G147" s="246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214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7">
        <v>33</v>
      </c>
      <c r="B148" s="238" t="s">
        <v>343</v>
      </c>
      <c r="C148" s="253" t="s">
        <v>344</v>
      </c>
      <c r="D148" s="239" t="s">
        <v>263</v>
      </c>
      <c r="E148" s="240">
        <v>4.9000000000000004</v>
      </c>
      <c r="F148" s="241"/>
      <c r="G148" s="242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21</v>
      </c>
      <c r="M148" s="242">
        <f>G148*(1+L148/100)</f>
        <v>0</v>
      </c>
      <c r="N148" s="240">
        <v>0</v>
      </c>
      <c r="O148" s="240">
        <f>ROUND(E148*N148,2)</f>
        <v>0</v>
      </c>
      <c r="P148" s="240">
        <v>0</v>
      </c>
      <c r="Q148" s="240">
        <f>ROUND(E148*P148,2)</f>
        <v>0</v>
      </c>
      <c r="R148" s="242" t="s">
        <v>325</v>
      </c>
      <c r="S148" s="242" t="s">
        <v>205</v>
      </c>
      <c r="T148" s="243" t="s">
        <v>206</v>
      </c>
      <c r="U148" s="221">
        <v>0.77300000000000002</v>
      </c>
      <c r="V148" s="221">
        <f>ROUND(E148*U148,2)</f>
        <v>3.79</v>
      </c>
      <c r="W148" s="221"/>
      <c r="X148" s="221" t="s">
        <v>207</v>
      </c>
      <c r="Y148" s="221" t="s">
        <v>208</v>
      </c>
      <c r="Z148" s="210"/>
      <c r="AA148" s="210"/>
      <c r="AB148" s="210"/>
      <c r="AC148" s="210"/>
      <c r="AD148" s="210"/>
      <c r="AE148" s="210"/>
      <c r="AF148" s="210"/>
      <c r="AG148" s="210" t="s">
        <v>209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7"/>
      <c r="D149" s="248"/>
      <c r="E149" s="248"/>
      <c r="F149" s="248"/>
      <c r="G149" s="248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214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37">
        <v>34</v>
      </c>
      <c r="B150" s="238" t="s">
        <v>345</v>
      </c>
      <c r="C150" s="253" t="s">
        <v>346</v>
      </c>
      <c r="D150" s="239" t="s">
        <v>347</v>
      </c>
      <c r="E150" s="240">
        <v>32.9</v>
      </c>
      <c r="F150" s="241"/>
      <c r="G150" s="242">
        <f>ROUND(E150*F150,2)</f>
        <v>0</v>
      </c>
      <c r="H150" s="241"/>
      <c r="I150" s="242">
        <f>ROUND(E150*H150,2)</f>
        <v>0</v>
      </c>
      <c r="J150" s="241"/>
      <c r="K150" s="242">
        <f>ROUND(E150*J150,2)</f>
        <v>0</v>
      </c>
      <c r="L150" s="242">
        <v>21</v>
      </c>
      <c r="M150" s="242">
        <f>G150*(1+L150/100)</f>
        <v>0</v>
      </c>
      <c r="N150" s="240">
        <v>0</v>
      </c>
      <c r="O150" s="240">
        <f>ROUND(E150*N150,2)</f>
        <v>0</v>
      </c>
      <c r="P150" s="240">
        <v>0</v>
      </c>
      <c r="Q150" s="240">
        <f>ROUND(E150*P150,2)</f>
        <v>0</v>
      </c>
      <c r="R150" s="242"/>
      <c r="S150" s="242" t="s">
        <v>348</v>
      </c>
      <c r="T150" s="243" t="s">
        <v>349</v>
      </c>
      <c r="U150" s="221">
        <v>0</v>
      </c>
      <c r="V150" s="221">
        <f>ROUND(E150*U150,2)</f>
        <v>0</v>
      </c>
      <c r="W150" s="221"/>
      <c r="X150" s="221" t="s">
        <v>207</v>
      </c>
      <c r="Y150" s="221" t="s">
        <v>208</v>
      </c>
      <c r="Z150" s="210"/>
      <c r="AA150" s="210"/>
      <c r="AB150" s="210"/>
      <c r="AC150" s="210"/>
      <c r="AD150" s="210"/>
      <c r="AE150" s="210"/>
      <c r="AF150" s="210"/>
      <c r="AG150" s="210" t="s">
        <v>209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55" t="s">
        <v>350</v>
      </c>
      <c r="D151" s="223"/>
      <c r="E151" s="224">
        <v>32.9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213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56"/>
      <c r="D152" s="246"/>
      <c r="E152" s="246"/>
      <c r="F152" s="246"/>
      <c r="G152" s="246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214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7">
        <v>35</v>
      </c>
      <c r="B153" s="238" t="s">
        <v>351</v>
      </c>
      <c r="C153" s="253" t="s">
        <v>352</v>
      </c>
      <c r="D153" s="239" t="s">
        <v>347</v>
      </c>
      <c r="E153" s="240">
        <v>32.9</v>
      </c>
      <c r="F153" s="241"/>
      <c r="G153" s="242">
        <f>ROUND(E153*F153,2)</f>
        <v>0</v>
      </c>
      <c r="H153" s="241"/>
      <c r="I153" s="242">
        <f>ROUND(E153*H153,2)</f>
        <v>0</v>
      </c>
      <c r="J153" s="241"/>
      <c r="K153" s="242">
        <f>ROUND(E153*J153,2)</f>
        <v>0</v>
      </c>
      <c r="L153" s="242">
        <v>21</v>
      </c>
      <c r="M153" s="242">
        <f>G153*(1+L153/100)</f>
        <v>0</v>
      </c>
      <c r="N153" s="240">
        <v>3.594E-2</v>
      </c>
      <c r="O153" s="240">
        <f>ROUND(E153*N153,2)</f>
        <v>1.18</v>
      </c>
      <c r="P153" s="240">
        <v>0</v>
      </c>
      <c r="Q153" s="240">
        <f>ROUND(E153*P153,2)</f>
        <v>0</v>
      </c>
      <c r="R153" s="242"/>
      <c r="S153" s="242" t="s">
        <v>348</v>
      </c>
      <c r="T153" s="243" t="s">
        <v>206</v>
      </c>
      <c r="U153" s="221">
        <v>0.27400000000000002</v>
      </c>
      <c r="V153" s="221">
        <f>ROUND(E153*U153,2)</f>
        <v>9.01</v>
      </c>
      <c r="W153" s="221"/>
      <c r="X153" s="221" t="s">
        <v>207</v>
      </c>
      <c r="Y153" s="221" t="s">
        <v>208</v>
      </c>
      <c r="Z153" s="210"/>
      <c r="AA153" s="210"/>
      <c r="AB153" s="210"/>
      <c r="AC153" s="210"/>
      <c r="AD153" s="210"/>
      <c r="AE153" s="210"/>
      <c r="AF153" s="210"/>
      <c r="AG153" s="210" t="s">
        <v>209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55" t="s">
        <v>353</v>
      </c>
      <c r="D154" s="223"/>
      <c r="E154" s="224">
        <v>32.9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213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6"/>
      <c r="D155" s="246"/>
      <c r="E155" s="246"/>
      <c r="F155" s="246"/>
      <c r="G155" s="246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214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37">
        <v>36</v>
      </c>
      <c r="B156" s="238" t="s">
        <v>354</v>
      </c>
      <c r="C156" s="253" t="s">
        <v>355</v>
      </c>
      <c r="D156" s="239" t="s">
        <v>356</v>
      </c>
      <c r="E156" s="240">
        <v>49</v>
      </c>
      <c r="F156" s="241"/>
      <c r="G156" s="242">
        <f>ROUND(E156*F156,2)</f>
        <v>0</v>
      </c>
      <c r="H156" s="241"/>
      <c r="I156" s="242">
        <f>ROUND(E156*H156,2)</f>
        <v>0</v>
      </c>
      <c r="J156" s="241"/>
      <c r="K156" s="242">
        <f>ROUND(E156*J156,2)</f>
        <v>0</v>
      </c>
      <c r="L156" s="242">
        <v>21</v>
      </c>
      <c r="M156" s="242">
        <f>G156*(1+L156/100)</f>
        <v>0</v>
      </c>
      <c r="N156" s="240">
        <v>2.9E-4</v>
      </c>
      <c r="O156" s="240">
        <f>ROUND(E156*N156,2)</f>
        <v>0.01</v>
      </c>
      <c r="P156" s="240">
        <v>0</v>
      </c>
      <c r="Q156" s="240">
        <f>ROUND(E156*P156,2)</f>
        <v>0</v>
      </c>
      <c r="R156" s="242"/>
      <c r="S156" s="242" t="s">
        <v>348</v>
      </c>
      <c r="T156" s="243" t="s">
        <v>349</v>
      </c>
      <c r="U156" s="221">
        <v>1.248</v>
      </c>
      <c r="V156" s="221">
        <f>ROUND(E156*U156,2)</f>
        <v>61.15</v>
      </c>
      <c r="W156" s="221"/>
      <c r="X156" s="221" t="s">
        <v>207</v>
      </c>
      <c r="Y156" s="221" t="s">
        <v>208</v>
      </c>
      <c r="Z156" s="210"/>
      <c r="AA156" s="210"/>
      <c r="AB156" s="210"/>
      <c r="AC156" s="210"/>
      <c r="AD156" s="210"/>
      <c r="AE156" s="210"/>
      <c r="AF156" s="210"/>
      <c r="AG156" s="210" t="s">
        <v>209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55" t="s">
        <v>357</v>
      </c>
      <c r="D157" s="223"/>
      <c r="E157" s="224">
        <v>49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213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6"/>
      <c r="D158" s="246"/>
      <c r="E158" s="246"/>
      <c r="F158" s="246"/>
      <c r="G158" s="246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214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7">
        <v>37</v>
      </c>
      <c r="B159" s="238" t="s">
        <v>358</v>
      </c>
      <c r="C159" s="253" t="s">
        <v>359</v>
      </c>
      <c r="D159" s="239" t="s">
        <v>347</v>
      </c>
      <c r="E159" s="240">
        <v>21</v>
      </c>
      <c r="F159" s="241"/>
      <c r="G159" s="242">
        <f>ROUND(E159*F159,2)</f>
        <v>0</v>
      </c>
      <c r="H159" s="241"/>
      <c r="I159" s="242">
        <f>ROUND(E159*H159,2)</f>
        <v>0</v>
      </c>
      <c r="J159" s="241"/>
      <c r="K159" s="242">
        <f>ROUND(E159*J159,2)</f>
        <v>0</v>
      </c>
      <c r="L159" s="242">
        <v>21</v>
      </c>
      <c r="M159" s="242">
        <f>G159*(1+L159/100)</f>
        <v>0</v>
      </c>
      <c r="N159" s="240">
        <v>0</v>
      </c>
      <c r="O159" s="240">
        <f>ROUND(E159*N159,2)</f>
        <v>0</v>
      </c>
      <c r="P159" s="240">
        <v>0</v>
      </c>
      <c r="Q159" s="240">
        <f>ROUND(E159*P159,2)</f>
        <v>0</v>
      </c>
      <c r="R159" s="242"/>
      <c r="S159" s="242" t="s">
        <v>348</v>
      </c>
      <c r="T159" s="243" t="s">
        <v>349</v>
      </c>
      <c r="U159" s="221">
        <v>0</v>
      </c>
      <c r="V159" s="221">
        <f>ROUND(E159*U159,2)</f>
        <v>0</v>
      </c>
      <c r="W159" s="221"/>
      <c r="X159" s="221" t="s">
        <v>207</v>
      </c>
      <c r="Y159" s="221" t="s">
        <v>208</v>
      </c>
      <c r="Z159" s="210"/>
      <c r="AA159" s="210"/>
      <c r="AB159" s="210"/>
      <c r="AC159" s="210"/>
      <c r="AD159" s="210"/>
      <c r="AE159" s="210"/>
      <c r="AF159" s="210"/>
      <c r="AG159" s="210" t="s">
        <v>209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5" t="s">
        <v>360</v>
      </c>
      <c r="D160" s="223"/>
      <c r="E160" s="224">
        <v>21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213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6"/>
      <c r="D161" s="246"/>
      <c r="E161" s="246"/>
      <c r="F161" s="246"/>
      <c r="G161" s="246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214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7">
        <v>38</v>
      </c>
      <c r="B162" s="238" t="s">
        <v>361</v>
      </c>
      <c r="C162" s="253" t="s">
        <v>362</v>
      </c>
      <c r="D162" s="239" t="s">
        <v>347</v>
      </c>
      <c r="E162" s="240">
        <v>28</v>
      </c>
      <c r="F162" s="241"/>
      <c r="G162" s="242">
        <f>ROUND(E162*F162,2)</f>
        <v>0</v>
      </c>
      <c r="H162" s="241"/>
      <c r="I162" s="242">
        <f>ROUND(E162*H162,2)</f>
        <v>0</v>
      </c>
      <c r="J162" s="241"/>
      <c r="K162" s="242">
        <f>ROUND(E162*J162,2)</f>
        <v>0</v>
      </c>
      <c r="L162" s="242">
        <v>21</v>
      </c>
      <c r="M162" s="242">
        <f>G162*(1+L162/100)</f>
        <v>0</v>
      </c>
      <c r="N162" s="240">
        <v>0</v>
      </c>
      <c r="O162" s="240">
        <f>ROUND(E162*N162,2)</f>
        <v>0</v>
      </c>
      <c r="P162" s="240">
        <v>0</v>
      </c>
      <c r="Q162" s="240">
        <f>ROUND(E162*P162,2)</f>
        <v>0</v>
      </c>
      <c r="R162" s="242"/>
      <c r="S162" s="242" t="s">
        <v>348</v>
      </c>
      <c r="T162" s="243" t="s">
        <v>349</v>
      </c>
      <c r="U162" s="221">
        <v>0</v>
      </c>
      <c r="V162" s="221">
        <f>ROUND(E162*U162,2)</f>
        <v>0</v>
      </c>
      <c r="W162" s="221"/>
      <c r="X162" s="221" t="s">
        <v>207</v>
      </c>
      <c r="Y162" s="221" t="s">
        <v>208</v>
      </c>
      <c r="Z162" s="210"/>
      <c r="AA162" s="210"/>
      <c r="AB162" s="210"/>
      <c r="AC162" s="210"/>
      <c r="AD162" s="210"/>
      <c r="AE162" s="210"/>
      <c r="AF162" s="210"/>
      <c r="AG162" s="210" t="s">
        <v>209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5" t="s">
        <v>363</v>
      </c>
      <c r="D163" s="223"/>
      <c r="E163" s="224">
        <v>28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213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56"/>
      <c r="D164" s="246"/>
      <c r="E164" s="246"/>
      <c r="F164" s="246"/>
      <c r="G164" s="246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214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37">
        <v>39</v>
      </c>
      <c r="B165" s="238" t="s">
        <v>364</v>
      </c>
      <c r="C165" s="253" t="s">
        <v>365</v>
      </c>
      <c r="D165" s="239" t="s">
        <v>366</v>
      </c>
      <c r="E165" s="240">
        <v>7</v>
      </c>
      <c r="F165" s="241"/>
      <c r="G165" s="242">
        <f>ROUND(E165*F165,2)</f>
        <v>0</v>
      </c>
      <c r="H165" s="241"/>
      <c r="I165" s="242">
        <f>ROUND(E165*H165,2)</f>
        <v>0</v>
      </c>
      <c r="J165" s="241"/>
      <c r="K165" s="242">
        <f>ROUND(E165*J165,2)</f>
        <v>0</v>
      </c>
      <c r="L165" s="242">
        <v>21</v>
      </c>
      <c r="M165" s="242">
        <f>G165*(1+L165/100)</f>
        <v>0</v>
      </c>
      <c r="N165" s="240">
        <v>0</v>
      </c>
      <c r="O165" s="240">
        <f>ROUND(E165*N165,2)</f>
        <v>0</v>
      </c>
      <c r="P165" s="240">
        <v>0</v>
      </c>
      <c r="Q165" s="240">
        <f>ROUND(E165*P165,2)</f>
        <v>0</v>
      </c>
      <c r="R165" s="242"/>
      <c r="S165" s="242" t="s">
        <v>348</v>
      </c>
      <c r="T165" s="243" t="s">
        <v>349</v>
      </c>
      <c r="U165" s="221">
        <v>0</v>
      </c>
      <c r="V165" s="221">
        <f>ROUND(E165*U165,2)</f>
        <v>0</v>
      </c>
      <c r="W165" s="221"/>
      <c r="X165" s="221" t="s">
        <v>207</v>
      </c>
      <c r="Y165" s="221" t="s">
        <v>208</v>
      </c>
      <c r="Z165" s="210"/>
      <c r="AA165" s="210"/>
      <c r="AB165" s="210"/>
      <c r="AC165" s="210"/>
      <c r="AD165" s="210"/>
      <c r="AE165" s="210"/>
      <c r="AF165" s="210"/>
      <c r="AG165" s="210" t="s">
        <v>209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7"/>
      <c r="D166" s="248"/>
      <c r="E166" s="248"/>
      <c r="F166" s="248"/>
      <c r="G166" s="248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214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7">
        <v>40</v>
      </c>
      <c r="B167" s="238" t="s">
        <v>367</v>
      </c>
      <c r="C167" s="253" t="s">
        <v>368</v>
      </c>
      <c r="D167" s="239" t="s">
        <v>366</v>
      </c>
      <c r="E167" s="240">
        <v>58</v>
      </c>
      <c r="F167" s="241"/>
      <c r="G167" s="242">
        <f>ROUND(E167*F167,2)</f>
        <v>0</v>
      </c>
      <c r="H167" s="241"/>
      <c r="I167" s="242">
        <f>ROUND(E167*H167,2)</f>
        <v>0</v>
      </c>
      <c r="J167" s="241"/>
      <c r="K167" s="242">
        <f>ROUND(E167*J167,2)</f>
        <v>0</v>
      </c>
      <c r="L167" s="242">
        <v>21</v>
      </c>
      <c r="M167" s="242">
        <f>G167*(1+L167/100)</f>
        <v>0</v>
      </c>
      <c r="N167" s="240">
        <v>0</v>
      </c>
      <c r="O167" s="240">
        <f>ROUND(E167*N167,2)</f>
        <v>0</v>
      </c>
      <c r="P167" s="240">
        <v>0</v>
      </c>
      <c r="Q167" s="240">
        <f>ROUND(E167*P167,2)</f>
        <v>0</v>
      </c>
      <c r="R167" s="242"/>
      <c r="S167" s="242" t="s">
        <v>348</v>
      </c>
      <c r="T167" s="243" t="s">
        <v>349</v>
      </c>
      <c r="U167" s="221">
        <v>0</v>
      </c>
      <c r="V167" s="221">
        <f>ROUND(E167*U167,2)</f>
        <v>0</v>
      </c>
      <c r="W167" s="221"/>
      <c r="X167" s="221" t="s">
        <v>207</v>
      </c>
      <c r="Y167" s="221" t="s">
        <v>208</v>
      </c>
      <c r="Z167" s="210"/>
      <c r="AA167" s="210"/>
      <c r="AB167" s="210"/>
      <c r="AC167" s="210"/>
      <c r="AD167" s="210"/>
      <c r="AE167" s="210"/>
      <c r="AF167" s="210"/>
      <c r="AG167" s="210" t="s">
        <v>209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7"/>
      <c r="D168" s="248"/>
      <c r="E168" s="248"/>
      <c r="F168" s="248"/>
      <c r="G168" s="248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214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1" x14ac:dyDescent="0.2">
      <c r="A169" s="237">
        <v>41</v>
      </c>
      <c r="B169" s="238" t="s">
        <v>369</v>
      </c>
      <c r="C169" s="253" t="s">
        <v>370</v>
      </c>
      <c r="D169" s="239" t="s">
        <v>263</v>
      </c>
      <c r="E169" s="240">
        <v>0.71399999999999997</v>
      </c>
      <c r="F169" s="241"/>
      <c r="G169" s="242">
        <f>ROUND(E169*F169,2)</f>
        <v>0</v>
      </c>
      <c r="H169" s="241"/>
      <c r="I169" s="242">
        <f>ROUND(E169*H169,2)</f>
        <v>0</v>
      </c>
      <c r="J169" s="241"/>
      <c r="K169" s="242">
        <f>ROUND(E169*J169,2)</f>
        <v>0</v>
      </c>
      <c r="L169" s="242">
        <v>21</v>
      </c>
      <c r="M169" s="242">
        <f>G169*(1+L169/100)</f>
        <v>0</v>
      </c>
      <c r="N169" s="240">
        <v>1</v>
      </c>
      <c r="O169" s="240">
        <f>ROUND(E169*N169,2)</f>
        <v>0.71</v>
      </c>
      <c r="P169" s="240">
        <v>0</v>
      </c>
      <c r="Q169" s="240">
        <f>ROUND(E169*P169,2)</f>
        <v>0</v>
      </c>
      <c r="R169" s="242" t="s">
        <v>371</v>
      </c>
      <c r="S169" s="242" t="s">
        <v>205</v>
      </c>
      <c r="T169" s="243" t="s">
        <v>206</v>
      </c>
      <c r="U169" s="221">
        <v>0</v>
      </c>
      <c r="V169" s="221">
        <f>ROUND(E169*U169,2)</f>
        <v>0</v>
      </c>
      <c r="W169" s="221"/>
      <c r="X169" s="221" t="s">
        <v>372</v>
      </c>
      <c r="Y169" s="221" t="s">
        <v>208</v>
      </c>
      <c r="Z169" s="210"/>
      <c r="AA169" s="210"/>
      <c r="AB169" s="210"/>
      <c r="AC169" s="210"/>
      <c r="AD169" s="210"/>
      <c r="AE169" s="210"/>
      <c r="AF169" s="210"/>
      <c r="AG169" s="210" t="s">
        <v>373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55" t="s">
        <v>374</v>
      </c>
      <c r="D170" s="223"/>
      <c r="E170" s="224">
        <v>0.71399999999999997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213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6"/>
      <c r="D171" s="246"/>
      <c r="E171" s="246"/>
      <c r="F171" s="246"/>
      <c r="G171" s="246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214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7">
        <v>42</v>
      </c>
      <c r="B172" s="238" t="s">
        <v>375</v>
      </c>
      <c r="C172" s="253" t="s">
        <v>376</v>
      </c>
      <c r="D172" s="239" t="s">
        <v>263</v>
      </c>
      <c r="E172" s="240">
        <v>5.2999999999999999E-2</v>
      </c>
      <c r="F172" s="241"/>
      <c r="G172" s="242">
        <f>ROUND(E172*F172,2)</f>
        <v>0</v>
      </c>
      <c r="H172" s="241"/>
      <c r="I172" s="242">
        <f>ROUND(E172*H172,2)</f>
        <v>0</v>
      </c>
      <c r="J172" s="241"/>
      <c r="K172" s="242">
        <f>ROUND(E172*J172,2)</f>
        <v>0</v>
      </c>
      <c r="L172" s="242">
        <v>21</v>
      </c>
      <c r="M172" s="242">
        <f>G172*(1+L172/100)</f>
        <v>0</v>
      </c>
      <c r="N172" s="240">
        <v>1</v>
      </c>
      <c r="O172" s="240">
        <f>ROUND(E172*N172,2)</f>
        <v>0.05</v>
      </c>
      <c r="P172" s="240">
        <v>0</v>
      </c>
      <c r="Q172" s="240">
        <f>ROUND(E172*P172,2)</f>
        <v>0</v>
      </c>
      <c r="R172" s="242" t="s">
        <v>371</v>
      </c>
      <c r="S172" s="242" t="s">
        <v>205</v>
      </c>
      <c r="T172" s="243" t="s">
        <v>206</v>
      </c>
      <c r="U172" s="221">
        <v>0</v>
      </c>
      <c r="V172" s="221">
        <f>ROUND(E172*U172,2)</f>
        <v>0</v>
      </c>
      <c r="W172" s="221"/>
      <c r="X172" s="221" t="s">
        <v>372</v>
      </c>
      <c r="Y172" s="221" t="s">
        <v>208</v>
      </c>
      <c r="Z172" s="210"/>
      <c r="AA172" s="210"/>
      <c r="AB172" s="210"/>
      <c r="AC172" s="210"/>
      <c r="AD172" s="210"/>
      <c r="AE172" s="210"/>
      <c r="AF172" s="210"/>
      <c r="AG172" s="210" t="s">
        <v>373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57"/>
      <c r="D173" s="248"/>
      <c r="E173" s="248"/>
      <c r="F173" s="248"/>
      <c r="G173" s="248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214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7">
        <v>43</v>
      </c>
      <c r="B174" s="238" t="s">
        <v>377</v>
      </c>
      <c r="C174" s="253" t="s">
        <v>378</v>
      </c>
      <c r="D174" s="239" t="s">
        <v>347</v>
      </c>
      <c r="E174" s="240">
        <v>49</v>
      </c>
      <c r="F174" s="241"/>
      <c r="G174" s="242">
        <f>ROUND(E174*F174,2)</f>
        <v>0</v>
      </c>
      <c r="H174" s="241"/>
      <c r="I174" s="242">
        <f>ROUND(E174*H174,2)</f>
        <v>0</v>
      </c>
      <c r="J174" s="241"/>
      <c r="K174" s="242">
        <f>ROUND(E174*J174,2)</f>
        <v>0</v>
      </c>
      <c r="L174" s="242">
        <v>21</v>
      </c>
      <c r="M174" s="242">
        <f>G174*(1+L174/100)</f>
        <v>0</v>
      </c>
      <c r="N174" s="240">
        <v>0</v>
      </c>
      <c r="O174" s="240">
        <f>ROUND(E174*N174,2)</f>
        <v>0</v>
      </c>
      <c r="P174" s="240">
        <v>0</v>
      </c>
      <c r="Q174" s="240">
        <f>ROUND(E174*P174,2)</f>
        <v>0</v>
      </c>
      <c r="R174" s="242"/>
      <c r="S174" s="242" t="s">
        <v>348</v>
      </c>
      <c r="T174" s="243" t="s">
        <v>349</v>
      </c>
      <c r="U174" s="221">
        <v>0</v>
      </c>
      <c r="V174" s="221">
        <f>ROUND(E174*U174,2)</f>
        <v>0</v>
      </c>
      <c r="W174" s="221"/>
      <c r="X174" s="221" t="s">
        <v>372</v>
      </c>
      <c r="Y174" s="221" t="s">
        <v>208</v>
      </c>
      <c r="Z174" s="210"/>
      <c r="AA174" s="210"/>
      <c r="AB174" s="210"/>
      <c r="AC174" s="210"/>
      <c r="AD174" s="210"/>
      <c r="AE174" s="210"/>
      <c r="AF174" s="210"/>
      <c r="AG174" s="210" t="s">
        <v>373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5" t="s">
        <v>379</v>
      </c>
      <c r="D175" s="223"/>
      <c r="E175" s="224">
        <v>49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213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6"/>
      <c r="D176" s="246"/>
      <c r="E176" s="246"/>
      <c r="F176" s="246"/>
      <c r="G176" s="246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214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37">
        <v>44</v>
      </c>
      <c r="B177" s="238" t="s">
        <v>380</v>
      </c>
      <c r="C177" s="253" t="s">
        <v>381</v>
      </c>
      <c r="D177" s="239" t="s">
        <v>382</v>
      </c>
      <c r="E177" s="240">
        <v>6.72</v>
      </c>
      <c r="F177" s="241"/>
      <c r="G177" s="242">
        <f>ROUND(E177*F177,2)</f>
        <v>0</v>
      </c>
      <c r="H177" s="241"/>
      <c r="I177" s="242">
        <f>ROUND(E177*H177,2)</f>
        <v>0</v>
      </c>
      <c r="J177" s="241"/>
      <c r="K177" s="242">
        <f>ROUND(E177*J177,2)</f>
        <v>0</v>
      </c>
      <c r="L177" s="242">
        <v>21</v>
      </c>
      <c r="M177" s="242">
        <f>G177*(1+L177/100)</f>
        <v>0</v>
      </c>
      <c r="N177" s="240">
        <v>0</v>
      </c>
      <c r="O177" s="240">
        <f>ROUND(E177*N177,2)</f>
        <v>0</v>
      </c>
      <c r="P177" s="240">
        <v>0</v>
      </c>
      <c r="Q177" s="240">
        <f>ROUND(E177*P177,2)</f>
        <v>0</v>
      </c>
      <c r="R177" s="242"/>
      <c r="S177" s="242" t="s">
        <v>348</v>
      </c>
      <c r="T177" s="243" t="s">
        <v>349</v>
      </c>
      <c r="U177" s="221">
        <v>0</v>
      </c>
      <c r="V177" s="221">
        <f>ROUND(E177*U177,2)</f>
        <v>0</v>
      </c>
      <c r="W177" s="221"/>
      <c r="X177" s="221" t="s">
        <v>372</v>
      </c>
      <c r="Y177" s="221" t="s">
        <v>208</v>
      </c>
      <c r="Z177" s="210"/>
      <c r="AA177" s="210"/>
      <c r="AB177" s="210"/>
      <c r="AC177" s="210"/>
      <c r="AD177" s="210"/>
      <c r="AE177" s="210"/>
      <c r="AF177" s="210"/>
      <c r="AG177" s="210" t="s">
        <v>373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57"/>
      <c r="D178" s="248"/>
      <c r="E178" s="248"/>
      <c r="F178" s="248"/>
      <c r="G178" s="248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214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37">
        <v>45</v>
      </c>
      <c r="B179" s="238" t="s">
        <v>383</v>
      </c>
      <c r="C179" s="253" t="s">
        <v>384</v>
      </c>
      <c r="D179" s="239" t="s">
        <v>385</v>
      </c>
      <c r="E179" s="240">
        <v>1.54</v>
      </c>
      <c r="F179" s="241"/>
      <c r="G179" s="242">
        <f>ROUND(E179*F179,2)</f>
        <v>0</v>
      </c>
      <c r="H179" s="241"/>
      <c r="I179" s="242">
        <f>ROUND(E179*H179,2)</f>
        <v>0</v>
      </c>
      <c r="J179" s="241"/>
      <c r="K179" s="242">
        <f>ROUND(E179*J179,2)</f>
        <v>0</v>
      </c>
      <c r="L179" s="242">
        <v>21</v>
      </c>
      <c r="M179" s="242">
        <f>G179*(1+L179/100)</f>
        <v>0</v>
      </c>
      <c r="N179" s="240">
        <v>0</v>
      </c>
      <c r="O179" s="240">
        <f>ROUND(E179*N179,2)</f>
        <v>0</v>
      </c>
      <c r="P179" s="240">
        <v>0</v>
      </c>
      <c r="Q179" s="240">
        <f>ROUND(E179*P179,2)</f>
        <v>0</v>
      </c>
      <c r="R179" s="242"/>
      <c r="S179" s="242" t="s">
        <v>348</v>
      </c>
      <c r="T179" s="243" t="s">
        <v>349</v>
      </c>
      <c r="U179" s="221">
        <v>0</v>
      </c>
      <c r="V179" s="221">
        <f>ROUND(E179*U179,2)</f>
        <v>0</v>
      </c>
      <c r="W179" s="221"/>
      <c r="X179" s="221" t="s">
        <v>372</v>
      </c>
      <c r="Y179" s="221" t="s">
        <v>208</v>
      </c>
      <c r="Z179" s="210"/>
      <c r="AA179" s="210"/>
      <c r="AB179" s="210"/>
      <c r="AC179" s="210"/>
      <c r="AD179" s="210"/>
      <c r="AE179" s="210"/>
      <c r="AF179" s="210"/>
      <c r="AG179" s="210" t="s">
        <v>373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57"/>
      <c r="D180" s="248"/>
      <c r="E180" s="248"/>
      <c r="F180" s="248"/>
      <c r="G180" s="248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214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x14ac:dyDescent="0.2">
      <c r="A181" s="230" t="s">
        <v>199</v>
      </c>
      <c r="B181" s="231" t="s">
        <v>91</v>
      </c>
      <c r="C181" s="252" t="s">
        <v>92</v>
      </c>
      <c r="D181" s="232"/>
      <c r="E181" s="233"/>
      <c r="F181" s="234"/>
      <c r="G181" s="234">
        <f>SUMIF(AG182:AG282,"&lt;&gt;NOR",G182:G282)</f>
        <v>0</v>
      </c>
      <c r="H181" s="234"/>
      <c r="I181" s="234">
        <f>SUM(I182:I282)</f>
        <v>0</v>
      </c>
      <c r="J181" s="234"/>
      <c r="K181" s="234">
        <f>SUM(K182:K282)</f>
        <v>0</v>
      </c>
      <c r="L181" s="234"/>
      <c r="M181" s="234">
        <f>SUM(M182:M282)</f>
        <v>0</v>
      </c>
      <c r="N181" s="233"/>
      <c r="O181" s="233">
        <f>SUM(O182:O282)</f>
        <v>194.31000000000003</v>
      </c>
      <c r="P181" s="233"/>
      <c r="Q181" s="233">
        <f>SUM(Q182:Q282)</f>
        <v>0</v>
      </c>
      <c r="R181" s="234"/>
      <c r="S181" s="234"/>
      <c r="T181" s="235"/>
      <c r="U181" s="229"/>
      <c r="V181" s="229">
        <f>SUM(V182:V282)</f>
        <v>634.83000000000004</v>
      </c>
      <c r="W181" s="229"/>
      <c r="X181" s="229"/>
      <c r="Y181" s="229"/>
      <c r="AG181" t="s">
        <v>200</v>
      </c>
    </row>
    <row r="182" spans="1:60" ht="33.75" outlineLevel="1" x14ac:dyDescent="0.2">
      <c r="A182" s="237">
        <v>46</v>
      </c>
      <c r="B182" s="238" t="s">
        <v>386</v>
      </c>
      <c r="C182" s="253" t="s">
        <v>387</v>
      </c>
      <c r="D182" s="239" t="s">
        <v>254</v>
      </c>
      <c r="E182" s="240">
        <v>215.08750000000001</v>
      </c>
      <c r="F182" s="241"/>
      <c r="G182" s="242">
        <f>ROUND(E182*F182,2)</f>
        <v>0</v>
      </c>
      <c r="H182" s="241"/>
      <c r="I182" s="242">
        <f>ROUND(E182*H182,2)</f>
        <v>0</v>
      </c>
      <c r="J182" s="241"/>
      <c r="K182" s="242">
        <f>ROUND(E182*J182,2)</f>
        <v>0</v>
      </c>
      <c r="L182" s="242">
        <v>21</v>
      </c>
      <c r="M182" s="242">
        <f>G182*(1+L182/100)</f>
        <v>0</v>
      </c>
      <c r="N182" s="240">
        <v>0.26585999999999999</v>
      </c>
      <c r="O182" s="240">
        <f>ROUND(E182*N182,2)</f>
        <v>57.18</v>
      </c>
      <c r="P182" s="240">
        <v>0</v>
      </c>
      <c r="Q182" s="240">
        <f>ROUND(E182*P182,2)</f>
        <v>0</v>
      </c>
      <c r="R182" s="242" t="s">
        <v>249</v>
      </c>
      <c r="S182" s="242" t="s">
        <v>205</v>
      </c>
      <c r="T182" s="243" t="s">
        <v>206</v>
      </c>
      <c r="U182" s="221">
        <v>0.74</v>
      </c>
      <c r="V182" s="221">
        <f>ROUND(E182*U182,2)</f>
        <v>159.16</v>
      </c>
      <c r="W182" s="221"/>
      <c r="X182" s="221" t="s">
        <v>207</v>
      </c>
      <c r="Y182" s="221" t="s">
        <v>208</v>
      </c>
      <c r="Z182" s="210"/>
      <c r="AA182" s="210"/>
      <c r="AB182" s="210"/>
      <c r="AC182" s="210"/>
      <c r="AD182" s="210"/>
      <c r="AE182" s="210"/>
      <c r="AF182" s="210"/>
      <c r="AG182" s="210" t="s">
        <v>209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2.5" outlineLevel="2" x14ac:dyDescent="0.2">
      <c r="A183" s="217"/>
      <c r="B183" s="218"/>
      <c r="C183" s="255" t="s">
        <v>388</v>
      </c>
      <c r="D183" s="223"/>
      <c r="E183" s="224">
        <v>201.3125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213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55" t="s">
        <v>389</v>
      </c>
      <c r="D184" s="223"/>
      <c r="E184" s="224">
        <v>-11.25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213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55" t="s">
        <v>390</v>
      </c>
      <c r="D185" s="223"/>
      <c r="E185" s="224">
        <v>25.024999999999999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213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56"/>
      <c r="D186" s="246"/>
      <c r="E186" s="246"/>
      <c r="F186" s="246"/>
      <c r="G186" s="246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214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33.75" outlineLevel="1" x14ac:dyDescent="0.2">
      <c r="A187" s="237">
        <v>47</v>
      </c>
      <c r="B187" s="238" t="s">
        <v>391</v>
      </c>
      <c r="C187" s="253" t="s">
        <v>392</v>
      </c>
      <c r="D187" s="239" t="s">
        <v>254</v>
      </c>
      <c r="E187" s="240">
        <v>212.625</v>
      </c>
      <c r="F187" s="241"/>
      <c r="G187" s="242">
        <f>ROUND(E187*F187,2)</f>
        <v>0</v>
      </c>
      <c r="H187" s="241"/>
      <c r="I187" s="242">
        <f>ROUND(E187*H187,2)</f>
        <v>0</v>
      </c>
      <c r="J187" s="241"/>
      <c r="K187" s="242">
        <f>ROUND(E187*J187,2)</f>
        <v>0</v>
      </c>
      <c r="L187" s="242">
        <v>21</v>
      </c>
      <c r="M187" s="242">
        <f>G187*(1+L187/100)</f>
        <v>0</v>
      </c>
      <c r="N187" s="240">
        <v>0.26943</v>
      </c>
      <c r="O187" s="240">
        <f>ROUND(E187*N187,2)</f>
        <v>57.29</v>
      </c>
      <c r="P187" s="240">
        <v>0</v>
      </c>
      <c r="Q187" s="240">
        <f>ROUND(E187*P187,2)</f>
        <v>0</v>
      </c>
      <c r="R187" s="242" t="s">
        <v>249</v>
      </c>
      <c r="S187" s="242" t="s">
        <v>205</v>
      </c>
      <c r="T187" s="243" t="s">
        <v>206</v>
      </c>
      <c r="U187" s="221">
        <v>0.878</v>
      </c>
      <c r="V187" s="221">
        <f>ROUND(E187*U187,2)</f>
        <v>186.68</v>
      </c>
      <c r="W187" s="221"/>
      <c r="X187" s="221" t="s">
        <v>207</v>
      </c>
      <c r="Y187" s="221" t="s">
        <v>208</v>
      </c>
      <c r="Z187" s="210"/>
      <c r="AA187" s="210"/>
      <c r="AB187" s="210"/>
      <c r="AC187" s="210"/>
      <c r="AD187" s="210"/>
      <c r="AE187" s="210"/>
      <c r="AF187" s="210"/>
      <c r="AG187" s="210" t="s">
        <v>209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17"/>
      <c r="B188" s="218"/>
      <c r="C188" s="255" t="s">
        <v>393</v>
      </c>
      <c r="D188" s="223"/>
      <c r="E188" s="224">
        <v>195.07499999999999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213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55" t="s">
        <v>394</v>
      </c>
      <c r="D189" s="223"/>
      <c r="E189" s="224">
        <v>-67.8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213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55" t="s">
        <v>395</v>
      </c>
      <c r="D190" s="223"/>
      <c r="E190" s="224">
        <v>79.349999999999994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213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55" t="s">
        <v>396</v>
      </c>
      <c r="D191" s="223"/>
      <c r="E191" s="224">
        <v>6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213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56"/>
      <c r="D192" s="246"/>
      <c r="E192" s="246"/>
      <c r="F192" s="246"/>
      <c r="G192" s="246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214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2.5" outlineLevel="1" x14ac:dyDescent="0.2">
      <c r="A193" s="237">
        <v>48</v>
      </c>
      <c r="B193" s="238" t="s">
        <v>397</v>
      </c>
      <c r="C193" s="253" t="s">
        <v>398</v>
      </c>
      <c r="D193" s="239" t="s">
        <v>366</v>
      </c>
      <c r="E193" s="240">
        <v>7</v>
      </c>
      <c r="F193" s="241"/>
      <c r="G193" s="242">
        <f>ROUND(E193*F193,2)</f>
        <v>0</v>
      </c>
      <c r="H193" s="241"/>
      <c r="I193" s="242">
        <f>ROUND(E193*H193,2)</f>
        <v>0</v>
      </c>
      <c r="J193" s="241"/>
      <c r="K193" s="242">
        <f>ROUND(E193*J193,2)</f>
        <v>0</v>
      </c>
      <c r="L193" s="242">
        <v>21</v>
      </c>
      <c r="M193" s="242">
        <f>G193*(1+L193/100)</f>
        <v>0</v>
      </c>
      <c r="N193" s="240">
        <v>2.2880000000000001E-2</v>
      </c>
      <c r="O193" s="240">
        <f>ROUND(E193*N193,2)</f>
        <v>0.16</v>
      </c>
      <c r="P193" s="240">
        <v>0</v>
      </c>
      <c r="Q193" s="240">
        <f>ROUND(E193*P193,2)</f>
        <v>0</v>
      </c>
      <c r="R193" s="242" t="s">
        <v>249</v>
      </c>
      <c r="S193" s="242" t="s">
        <v>205</v>
      </c>
      <c r="T193" s="243" t="s">
        <v>206</v>
      </c>
      <c r="U193" s="221">
        <v>0.3175</v>
      </c>
      <c r="V193" s="221">
        <f>ROUND(E193*U193,2)</f>
        <v>2.2200000000000002</v>
      </c>
      <c r="W193" s="221"/>
      <c r="X193" s="221" t="s">
        <v>207</v>
      </c>
      <c r="Y193" s="221" t="s">
        <v>208</v>
      </c>
      <c r="Z193" s="210"/>
      <c r="AA193" s="210"/>
      <c r="AB193" s="210"/>
      <c r="AC193" s="210"/>
      <c r="AD193" s="210"/>
      <c r="AE193" s="210"/>
      <c r="AF193" s="210"/>
      <c r="AG193" s="210" t="s">
        <v>209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59" t="s">
        <v>399</v>
      </c>
      <c r="D194" s="250"/>
      <c r="E194" s="250"/>
      <c r="F194" s="250"/>
      <c r="G194" s="250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260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55" t="s">
        <v>400</v>
      </c>
      <c r="D195" s="223"/>
      <c r="E195" s="224">
        <v>7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213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56"/>
      <c r="D196" s="246"/>
      <c r="E196" s="246"/>
      <c r="F196" s="246"/>
      <c r="G196" s="246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214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37">
        <v>49</v>
      </c>
      <c r="B197" s="238" t="s">
        <v>401</v>
      </c>
      <c r="C197" s="253" t="s">
        <v>402</v>
      </c>
      <c r="D197" s="239" t="s">
        <v>366</v>
      </c>
      <c r="E197" s="240">
        <v>2</v>
      </c>
      <c r="F197" s="241"/>
      <c r="G197" s="242">
        <f>ROUND(E197*F197,2)</f>
        <v>0</v>
      </c>
      <c r="H197" s="241"/>
      <c r="I197" s="242">
        <f>ROUND(E197*H197,2)</f>
        <v>0</v>
      </c>
      <c r="J197" s="241"/>
      <c r="K197" s="242">
        <f>ROUND(E197*J197,2)</f>
        <v>0</v>
      </c>
      <c r="L197" s="242">
        <v>21</v>
      </c>
      <c r="M197" s="242">
        <f>G197*(1+L197/100)</f>
        <v>0</v>
      </c>
      <c r="N197" s="240">
        <v>2.5749999999999999E-2</v>
      </c>
      <c r="O197" s="240">
        <f>ROUND(E197*N197,2)</f>
        <v>0.05</v>
      </c>
      <c r="P197" s="240">
        <v>0</v>
      </c>
      <c r="Q197" s="240">
        <f>ROUND(E197*P197,2)</f>
        <v>0</v>
      </c>
      <c r="R197" s="242" t="s">
        <v>249</v>
      </c>
      <c r="S197" s="242" t="s">
        <v>205</v>
      </c>
      <c r="T197" s="243" t="s">
        <v>206</v>
      </c>
      <c r="U197" s="221">
        <v>0.3175</v>
      </c>
      <c r="V197" s="221">
        <f>ROUND(E197*U197,2)</f>
        <v>0.64</v>
      </c>
      <c r="W197" s="221"/>
      <c r="X197" s="221" t="s">
        <v>207</v>
      </c>
      <c r="Y197" s="221" t="s">
        <v>208</v>
      </c>
      <c r="Z197" s="210"/>
      <c r="AA197" s="210"/>
      <c r="AB197" s="210"/>
      <c r="AC197" s="210"/>
      <c r="AD197" s="210"/>
      <c r="AE197" s="210"/>
      <c r="AF197" s="210"/>
      <c r="AG197" s="210" t="s">
        <v>209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59" t="s">
        <v>399</v>
      </c>
      <c r="D198" s="250"/>
      <c r="E198" s="250"/>
      <c r="F198" s="250"/>
      <c r="G198" s="250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260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55" t="s">
        <v>403</v>
      </c>
      <c r="D199" s="223"/>
      <c r="E199" s="224">
        <v>2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213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56"/>
      <c r="D200" s="246"/>
      <c r="E200" s="246"/>
      <c r="F200" s="246"/>
      <c r="G200" s="246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0"/>
      <c r="AA200" s="210"/>
      <c r="AB200" s="210"/>
      <c r="AC200" s="210"/>
      <c r="AD200" s="210"/>
      <c r="AE200" s="210"/>
      <c r="AF200" s="210"/>
      <c r="AG200" s="210" t="s">
        <v>214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1" x14ac:dyDescent="0.2">
      <c r="A201" s="237">
        <v>50</v>
      </c>
      <c r="B201" s="238" t="s">
        <v>404</v>
      </c>
      <c r="C201" s="253" t="s">
        <v>405</v>
      </c>
      <c r="D201" s="239" t="s">
        <v>366</v>
      </c>
      <c r="E201" s="240">
        <v>1</v>
      </c>
      <c r="F201" s="241"/>
      <c r="G201" s="242">
        <f>ROUND(E201*F201,2)</f>
        <v>0</v>
      </c>
      <c r="H201" s="241"/>
      <c r="I201" s="242">
        <f>ROUND(E201*H201,2)</f>
        <v>0</v>
      </c>
      <c r="J201" s="241"/>
      <c r="K201" s="242">
        <f>ROUND(E201*J201,2)</f>
        <v>0</v>
      </c>
      <c r="L201" s="242">
        <v>21</v>
      </c>
      <c r="M201" s="242">
        <f>G201*(1+L201/100)</f>
        <v>0</v>
      </c>
      <c r="N201" s="240">
        <v>3.952E-2</v>
      </c>
      <c r="O201" s="240">
        <f>ROUND(E201*N201,2)</f>
        <v>0.04</v>
      </c>
      <c r="P201" s="240">
        <v>0</v>
      </c>
      <c r="Q201" s="240">
        <f>ROUND(E201*P201,2)</f>
        <v>0</v>
      </c>
      <c r="R201" s="242" t="s">
        <v>249</v>
      </c>
      <c r="S201" s="242" t="s">
        <v>205</v>
      </c>
      <c r="T201" s="243" t="s">
        <v>206</v>
      </c>
      <c r="U201" s="221">
        <v>0.34749999999999998</v>
      </c>
      <c r="V201" s="221">
        <f>ROUND(E201*U201,2)</f>
        <v>0.35</v>
      </c>
      <c r="W201" s="221"/>
      <c r="X201" s="221" t="s">
        <v>207</v>
      </c>
      <c r="Y201" s="221" t="s">
        <v>208</v>
      </c>
      <c r="Z201" s="210"/>
      <c r="AA201" s="210"/>
      <c r="AB201" s="210"/>
      <c r="AC201" s="210"/>
      <c r="AD201" s="210"/>
      <c r="AE201" s="210"/>
      <c r="AF201" s="210"/>
      <c r="AG201" s="210" t="s">
        <v>209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9" t="s">
        <v>399</v>
      </c>
      <c r="D202" s="250"/>
      <c r="E202" s="250"/>
      <c r="F202" s="250"/>
      <c r="G202" s="250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260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55" t="s">
        <v>406</v>
      </c>
      <c r="D203" s="223"/>
      <c r="E203" s="224">
        <v>1</v>
      </c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213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56"/>
      <c r="D204" s="246"/>
      <c r="E204" s="246"/>
      <c r="F204" s="246"/>
      <c r="G204" s="246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214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2.5" outlineLevel="1" x14ac:dyDescent="0.2">
      <c r="A205" s="237">
        <v>51</v>
      </c>
      <c r="B205" s="238" t="s">
        <v>407</v>
      </c>
      <c r="C205" s="253" t="s">
        <v>408</v>
      </c>
      <c r="D205" s="239" t="s">
        <v>366</v>
      </c>
      <c r="E205" s="240">
        <v>4</v>
      </c>
      <c r="F205" s="241"/>
      <c r="G205" s="242">
        <f>ROUND(E205*F205,2)</f>
        <v>0</v>
      </c>
      <c r="H205" s="241"/>
      <c r="I205" s="242">
        <f>ROUND(E205*H205,2)</f>
        <v>0</v>
      </c>
      <c r="J205" s="241"/>
      <c r="K205" s="242">
        <f>ROUND(E205*J205,2)</f>
        <v>0</v>
      </c>
      <c r="L205" s="242">
        <v>21</v>
      </c>
      <c r="M205" s="242">
        <f>G205*(1+L205/100)</f>
        <v>0</v>
      </c>
      <c r="N205" s="240">
        <v>8.1059999999999993E-2</v>
      </c>
      <c r="O205" s="240">
        <f>ROUND(E205*N205,2)</f>
        <v>0.32</v>
      </c>
      <c r="P205" s="240">
        <v>0</v>
      </c>
      <c r="Q205" s="240">
        <f>ROUND(E205*P205,2)</f>
        <v>0</v>
      </c>
      <c r="R205" s="242" t="s">
        <v>249</v>
      </c>
      <c r="S205" s="242" t="s">
        <v>205</v>
      </c>
      <c r="T205" s="243" t="s">
        <v>206</v>
      </c>
      <c r="U205" s="221">
        <v>0.35</v>
      </c>
      <c r="V205" s="221">
        <f>ROUND(E205*U205,2)</f>
        <v>1.4</v>
      </c>
      <c r="W205" s="221"/>
      <c r="X205" s="221" t="s">
        <v>207</v>
      </c>
      <c r="Y205" s="221" t="s">
        <v>208</v>
      </c>
      <c r="Z205" s="210"/>
      <c r="AA205" s="210"/>
      <c r="AB205" s="210"/>
      <c r="AC205" s="210"/>
      <c r="AD205" s="210"/>
      <c r="AE205" s="210"/>
      <c r="AF205" s="210"/>
      <c r="AG205" s="210" t="s">
        <v>209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55" t="s">
        <v>409</v>
      </c>
      <c r="D206" s="223"/>
      <c r="E206" s="224">
        <v>4</v>
      </c>
      <c r="F206" s="221"/>
      <c r="G206" s="221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213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56"/>
      <c r="D207" s="246"/>
      <c r="E207" s="246"/>
      <c r="F207" s="246"/>
      <c r="G207" s="246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214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2.5" outlineLevel="1" x14ac:dyDescent="0.2">
      <c r="A208" s="237">
        <v>52</v>
      </c>
      <c r="B208" s="238" t="s">
        <v>410</v>
      </c>
      <c r="C208" s="253" t="s">
        <v>411</v>
      </c>
      <c r="D208" s="239" t="s">
        <v>366</v>
      </c>
      <c r="E208" s="240">
        <v>16</v>
      </c>
      <c r="F208" s="241"/>
      <c r="G208" s="242">
        <f>ROUND(E208*F208,2)</f>
        <v>0</v>
      </c>
      <c r="H208" s="241"/>
      <c r="I208" s="242">
        <f>ROUND(E208*H208,2)</f>
        <v>0</v>
      </c>
      <c r="J208" s="241"/>
      <c r="K208" s="242">
        <f>ROUND(E208*J208,2)</f>
        <v>0</v>
      </c>
      <c r="L208" s="242">
        <v>21</v>
      </c>
      <c r="M208" s="242">
        <f>G208*(1+L208/100)</f>
        <v>0</v>
      </c>
      <c r="N208" s="240">
        <v>8.9990000000000001E-2</v>
      </c>
      <c r="O208" s="240">
        <f>ROUND(E208*N208,2)</f>
        <v>1.44</v>
      </c>
      <c r="P208" s="240">
        <v>0</v>
      </c>
      <c r="Q208" s="240">
        <f>ROUND(E208*P208,2)</f>
        <v>0</v>
      </c>
      <c r="R208" s="242" t="s">
        <v>249</v>
      </c>
      <c r="S208" s="242" t="s">
        <v>205</v>
      </c>
      <c r="T208" s="243" t="s">
        <v>206</v>
      </c>
      <c r="U208" s="221">
        <v>0.38</v>
      </c>
      <c r="V208" s="221">
        <f>ROUND(E208*U208,2)</f>
        <v>6.08</v>
      </c>
      <c r="W208" s="221"/>
      <c r="X208" s="221" t="s">
        <v>207</v>
      </c>
      <c r="Y208" s="221" t="s">
        <v>208</v>
      </c>
      <c r="Z208" s="210"/>
      <c r="AA208" s="210"/>
      <c r="AB208" s="210"/>
      <c r="AC208" s="210"/>
      <c r="AD208" s="210"/>
      <c r="AE208" s="210"/>
      <c r="AF208" s="210"/>
      <c r="AG208" s="210" t="s">
        <v>209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5" t="s">
        <v>412</v>
      </c>
      <c r="D209" s="223"/>
      <c r="E209" s="224">
        <v>4</v>
      </c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213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55" t="s">
        <v>413</v>
      </c>
      <c r="D210" s="223"/>
      <c r="E210" s="224">
        <v>12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213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56"/>
      <c r="D211" s="246"/>
      <c r="E211" s="246"/>
      <c r="F211" s="246"/>
      <c r="G211" s="246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214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1" x14ac:dyDescent="0.2">
      <c r="A212" s="237">
        <v>53</v>
      </c>
      <c r="B212" s="238" t="s">
        <v>414</v>
      </c>
      <c r="C212" s="253" t="s">
        <v>415</v>
      </c>
      <c r="D212" s="239" t="s">
        <v>366</v>
      </c>
      <c r="E212" s="240">
        <v>4</v>
      </c>
      <c r="F212" s="241"/>
      <c r="G212" s="242">
        <f>ROUND(E212*F212,2)</f>
        <v>0</v>
      </c>
      <c r="H212" s="241"/>
      <c r="I212" s="242">
        <f>ROUND(E212*H212,2)</f>
        <v>0</v>
      </c>
      <c r="J212" s="241"/>
      <c r="K212" s="242">
        <f>ROUND(E212*J212,2)</f>
        <v>0</v>
      </c>
      <c r="L212" s="242">
        <v>21</v>
      </c>
      <c r="M212" s="242">
        <f>G212*(1+L212/100)</f>
        <v>0</v>
      </c>
      <c r="N212" s="240">
        <v>0.10784000000000001</v>
      </c>
      <c r="O212" s="240">
        <f>ROUND(E212*N212,2)</f>
        <v>0.43</v>
      </c>
      <c r="P212" s="240">
        <v>0</v>
      </c>
      <c r="Q212" s="240">
        <f>ROUND(E212*P212,2)</f>
        <v>0</v>
      </c>
      <c r="R212" s="242" t="s">
        <v>249</v>
      </c>
      <c r="S212" s="242" t="s">
        <v>205</v>
      </c>
      <c r="T212" s="243" t="s">
        <v>206</v>
      </c>
      <c r="U212" s="221">
        <v>0.44</v>
      </c>
      <c r="V212" s="221">
        <f>ROUND(E212*U212,2)</f>
        <v>1.76</v>
      </c>
      <c r="W212" s="221"/>
      <c r="X212" s="221" t="s">
        <v>207</v>
      </c>
      <c r="Y212" s="221" t="s">
        <v>208</v>
      </c>
      <c r="Z212" s="210"/>
      <c r="AA212" s="210"/>
      <c r="AB212" s="210"/>
      <c r="AC212" s="210"/>
      <c r="AD212" s="210"/>
      <c r="AE212" s="210"/>
      <c r="AF212" s="210"/>
      <c r="AG212" s="210" t="s">
        <v>209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55" t="s">
        <v>416</v>
      </c>
      <c r="D213" s="223"/>
      <c r="E213" s="224">
        <v>4</v>
      </c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213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17"/>
      <c r="B214" s="218"/>
      <c r="C214" s="256"/>
      <c r="D214" s="246"/>
      <c r="E214" s="246"/>
      <c r="F214" s="246"/>
      <c r="G214" s="246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0"/>
      <c r="AA214" s="210"/>
      <c r="AB214" s="210"/>
      <c r="AC214" s="210"/>
      <c r="AD214" s="210"/>
      <c r="AE214" s="210"/>
      <c r="AF214" s="210"/>
      <c r="AG214" s="210" t="s">
        <v>214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37">
        <v>54</v>
      </c>
      <c r="B215" s="238" t="s">
        <v>417</v>
      </c>
      <c r="C215" s="253" t="s">
        <v>418</v>
      </c>
      <c r="D215" s="239" t="s">
        <v>366</v>
      </c>
      <c r="E215" s="240">
        <v>28</v>
      </c>
      <c r="F215" s="241"/>
      <c r="G215" s="242">
        <f>ROUND(E215*F215,2)</f>
        <v>0</v>
      </c>
      <c r="H215" s="241"/>
      <c r="I215" s="242">
        <f>ROUND(E215*H215,2)</f>
        <v>0</v>
      </c>
      <c r="J215" s="241"/>
      <c r="K215" s="242">
        <f>ROUND(E215*J215,2)</f>
        <v>0</v>
      </c>
      <c r="L215" s="242">
        <v>21</v>
      </c>
      <c r="M215" s="242">
        <f>G215*(1+L215/100)</f>
        <v>0</v>
      </c>
      <c r="N215" s="240">
        <v>0.12569</v>
      </c>
      <c r="O215" s="240">
        <f>ROUND(E215*N215,2)</f>
        <v>3.52</v>
      </c>
      <c r="P215" s="240">
        <v>0</v>
      </c>
      <c r="Q215" s="240">
        <f>ROUND(E215*P215,2)</f>
        <v>0</v>
      </c>
      <c r="R215" s="242" t="s">
        <v>249</v>
      </c>
      <c r="S215" s="242" t="s">
        <v>205</v>
      </c>
      <c r="T215" s="243" t="s">
        <v>206</v>
      </c>
      <c r="U215" s="221">
        <v>0.48</v>
      </c>
      <c r="V215" s="221">
        <f>ROUND(E215*U215,2)</f>
        <v>13.44</v>
      </c>
      <c r="W215" s="221"/>
      <c r="X215" s="221" t="s">
        <v>207</v>
      </c>
      <c r="Y215" s="221" t="s">
        <v>208</v>
      </c>
      <c r="Z215" s="210"/>
      <c r="AA215" s="210"/>
      <c r="AB215" s="210"/>
      <c r="AC215" s="210"/>
      <c r="AD215" s="210"/>
      <c r="AE215" s="210"/>
      <c r="AF215" s="210"/>
      <c r="AG215" s="210" t="s">
        <v>209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55" t="s">
        <v>419</v>
      </c>
      <c r="D216" s="223"/>
      <c r="E216" s="224">
        <v>28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213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56"/>
      <c r="D217" s="246"/>
      <c r="E217" s="246"/>
      <c r="F217" s="246"/>
      <c r="G217" s="246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214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22.5" outlineLevel="1" x14ac:dyDescent="0.2">
      <c r="A218" s="237">
        <v>55</v>
      </c>
      <c r="B218" s="238" t="s">
        <v>420</v>
      </c>
      <c r="C218" s="253" t="s">
        <v>421</v>
      </c>
      <c r="D218" s="239" t="s">
        <v>263</v>
      </c>
      <c r="E218" s="240">
        <v>1.261E-2</v>
      </c>
      <c r="F218" s="241"/>
      <c r="G218" s="242">
        <f>ROUND(E218*F218,2)</f>
        <v>0</v>
      </c>
      <c r="H218" s="241"/>
      <c r="I218" s="242">
        <f>ROUND(E218*H218,2)</f>
        <v>0</v>
      </c>
      <c r="J218" s="241"/>
      <c r="K218" s="242">
        <f>ROUND(E218*J218,2)</f>
        <v>0</v>
      </c>
      <c r="L218" s="242">
        <v>21</v>
      </c>
      <c r="M218" s="242">
        <f>G218*(1+L218/100)</f>
        <v>0</v>
      </c>
      <c r="N218" s="240">
        <v>1.9539999999999998E-2</v>
      </c>
      <c r="O218" s="240">
        <f>ROUND(E218*N218,2)</f>
        <v>0</v>
      </c>
      <c r="P218" s="240">
        <v>0</v>
      </c>
      <c r="Q218" s="240">
        <f>ROUND(E218*P218,2)</f>
        <v>0</v>
      </c>
      <c r="R218" s="242" t="s">
        <v>249</v>
      </c>
      <c r="S218" s="242" t="s">
        <v>205</v>
      </c>
      <c r="T218" s="243" t="s">
        <v>206</v>
      </c>
      <c r="U218" s="221">
        <v>18.175000000000001</v>
      </c>
      <c r="V218" s="221">
        <f>ROUND(E218*U218,2)</f>
        <v>0.23</v>
      </c>
      <c r="W218" s="221"/>
      <c r="X218" s="221" t="s">
        <v>207</v>
      </c>
      <c r="Y218" s="221" t="s">
        <v>208</v>
      </c>
      <c r="Z218" s="210"/>
      <c r="AA218" s="210"/>
      <c r="AB218" s="210"/>
      <c r="AC218" s="210"/>
      <c r="AD218" s="210"/>
      <c r="AE218" s="210"/>
      <c r="AF218" s="210"/>
      <c r="AG218" s="210" t="s">
        <v>209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17"/>
      <c r="B219" s="218"/>
      <c r="C219" s="254" t="s">
        <v>422</v>
      </c>
      <c r="D219" s="244"/>
      <c r="E219" s="244"/>
      <c r="F219" s="244"/>
      <c r="G219" s="244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211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">
      <c r="A220" s="217"/>
      <c r="B220" s="218"/>
      <c r="C220" s="255" t="s">
        <v>423</v>
      </c>
      <c r="D220" s="223"/>
      <c r="E220" s="224">
        <v>1.013E-2</v>
      </c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0"/>
      <c r="AA220" s="210"/>
      <c r="AB220" s="210"/>
      <c r="AC220" s="210"/>
      <c r="AD220" s="210"/>
      <c r="AE220" s="210"/>
      <c r="AF220" s="210"/>
      <c r="AG220" s="210" t="s">
        <v>213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55" t="s">
        <v>424</v>
      </c>
      <c r="D221" s="223"/>
      <c r="E221" s="224">
        <v>2.49E-3</v>
      </c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0"/>
      <c r="AA221" s="210"/>
      <c r="AB221" s="210"/>
      <c r="AC221" s="210"/>
      <c r="AD221" s="210"/>
      <c r="AE221" s="210"/>
      <c r="AF221" s="210"/>
      <c r="AG221" s="210" t="s">
        <v>213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56"/>
      <c r="D222" s="246"/>
      <c r="E222" s="246"/>
      <c r="F222" s="246"/>
      <c r="G222" s="246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214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22.5" outlineLevel="1" x14ac:dyDescent="0.2">
      <c r="A223" s="237">
        <v>56</v>
      </c>
      <c r="B223" s="238" t="s">
        <v>425</v>
      </c>
      <c r="C223" s="253" t="s">
        <v>426</v>
      </c>
      <c r="D223" s="239" t="s">
        <v>263</v>
      </c>
      <c r="E223" s="240">
        <v>0.46248</v>
      </c>
      <c r="F223" s="241"/>
      <c r="G223" s="242">
        <f>ROUND(E223*F223,2)</f>
        <v>0</v>
      </c>
      <c r="H223" s="241"/>
      <c r="I223" s="242">
        <f>ROUND(E223*H223,2)</f>
        <v>0</v>
      </c>
      <c r="J223" s="241"/>
      <c r="K223" s="242">
        <f>ROUND(E223*J223,2)</f>
        <v>0</v>
      </c>
      <c r="L223" s="242">
        <v>21</v>
      </c>
      <c r="M223" s="242">
        <f>G223*(1+L223/100)</f>
        <v>0</v>
      </c>
      <c r="N223" s="240">
        <v>1.7090000000000001E-2</v>
      </c>
      <c r="O223" s="240">
        <f>ROUND(E223*N223,2)</f>
        <v>0.01</v>
      </c>
      <c r="P223" s="240">
        <v>0</v>
      </c>
      <c r="Q223" s="240">
        <f>ROUND(E223*P223,2)</f>
        <v>0</v>
      </c>
      <c r="R223" s="242" t="s">
        <v>249</v>
      </c>
      <c r="S223" s="242" t="s">
        <v>205</v>
      </c>
      <c r="T223" s="243" t="s">
        <v>206</v>
      </c>
      <c r="U223" s="221">
        <v>16.582999999999998</v>
      </c>
      <c r="V223" s="221">
        <f>ROUND(E223*U223,2)</f>
        <v>7.67</v>
      </c>
      <c r="W223" s="221"/>
      <c r="X223" s="221" t="s">
        <v>207</v>
      </c>
      <c r="Y223" s="221" t="s">
        <v>208</v>
      </c>
      <c r="Z223" s="210"/>
      <c r="AA223" s="210"/>
      <c r="AB223" s="210"/>
      <c r="AC223" s="210"/>
      <c r="AD223" s="210"/>
      <c r="AE223" s="210"/>
      <c r="AF223" s="210"/>
      <c r="AG223" s="210" t="s">
        <v>209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17"/>
      <c r="B224" s="218"/>
      <c r="C224" s="254" t="s">
        <v>422</v>
      </c>
      <c r="D224" s="244"/>
      <c r="E224" s="244"/>
      <c r="F224" s="244"/>
      <c r="G224" s="244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211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17"/>
      <c r="B225" s="218"/>
      <c r="C225" s="255" t="s">
        <v>427</v>
      </c>
      <c r="D225" s="223"/>
      <c r="E225" s="224">
        <v>0.46248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0"/>
      <c r="AA225" s="210"/>
      <c r="AB225" s="210"/>
      <c r="AC225" s="210"/>
      <c r="AD225" s="210"/>
      <c r="AE225" s="210"/>
      <c r="AF225" s="210"/>
      <c r="AG225" s="210" t="s">
        <v>213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56"/>
      <c r="D226" s="246"/>
      <c r="E226" s="246"/>
      <c r="F226" s="246"/>
      <c r="G226" s="246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214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37">
        <v>57</v>
      </c>
      <c r="B227" s="238" t="s">
        <v>428</v>
      </c>
      <c r="C227" s="253" t="s">
        <v>429</v>
      </c>
      <c r="D227" s="239" t="s">
        <v>203</v>
      </c>
      <c r="E227" s="240">
        <v>21.16</v>
      </c>
      <c r="F227" s="241"/>
      <c r="G227" s="242">
        <f>ROUND(E227*F227,2)</f>
        <v>0</v>
      </c>
      <c r="H227" s="241"/>
      <c r="I227" s="242">
        <f>ROUND(E227*H227,2)</f>
        <v>0</v>
      </c>
      <c r="J227" s="241"/>
      <c r="K227" s="242">
        <f>ROUND(E227*J227,2)</f>
        <v>0</v>
      </c>
      <c r="L227" s="242">
        <v>21</v>
      </c>
      <c r="M227" s="242">
        <f>G227*(1+L227/100)</f>
        <v>0</v>
      </c>
      <c r="N227" s="240">
        <v>2.1804700000000001</v>
      </c>
      <c r="O227" s="240">
        <f>ROUND(E227*N227,2)</f>
        <v>46.14</v>
      </c>
      <c r="P227" s="240">
        <v>0</v>
      </c>
      <c r="Q227" s="240">
        <f>ROUND(E227*P227,2)</f>
        <v>0</v>
      </c>
      <c r="R227" s="242" t="s">
        <v>249</v>
      </c>
      <c r="S227" s="242" t="s">
        <v>205</v>
      </c>
      <c r="T227" s="243" t="s">
        <v>206</v>
      </c>
      <c r="U227" s="221">
        <v>4.8310000000000004</v>
      </c>
      <c r="V227" s="221">
        <f>ROUND(E227*U227,2)</f>
        <v>102.22</v>
      </c>
      <c r="W227" s="221"/>
      <c r="X227" s="221" t="s">
        <v>207</v>
      </c>
      <c r="Y227" s="221" t="s">
        <v>208</v>
      </c>
      <c r="Z227" s="210"/>
      <c r="AA227" s="210"/>
      <c r="AB227" s="210"/>
      <c r="AC227" s="210"/>
      <c r="AD227" s="210"/>
      <c r="AE227" s="210"/>
      <c r="AF227" s="210"/>
      <c r="AG227" s="210" t="s">
        <v>209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17"/>
      <c r="B228" s="218"/>
      <c r="C228" s="255" t="s">
        <v>430</v>
      </c>
      <c r="D228" s="223"/>
      <c r="E228" s="224">
        <v>21.16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0"/>
      <c r="AA228" s="210"/>
      <c r="AB228" s="210"/>
      <c r="AC228" s="210"/>
      <c r="AD228" s="210"/>
      <c r="AE228" s="210"/>
      <c r="AF228" s="210"/>
      <c r="AG228" s="210" t="s">
        <v>213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56"/>
      <c r="D229" s="246"/>
      <c r="E229" s="246"/>
      <c r="F229" s="246"/>
      <c r="G229" s="246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214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37">
        <v>58</v>
      </c>
      <c r="B230" s="238" t="s">
        <v>431</v>
      </c>
      <c r="C230" s="253" t="s">
        <v>432</v>
      </c>
      <c r="D230" s="239" t="s">
        <v>203</v>
      </c>
      <c r="E230" s="240">
        <v>3.5680000000000001</v>
      </c>
      <c r="F230" s="241"/>
      <c r="G230" s="242">
        <f>ROUND(E230*F230,2)</f>
        <v>0</v>
      </c>
      <c r="H230" s="241"/>
      <c r="I230" s="242">
        <f>ROUND(E230*H230,2)</f>
        <v>0</v>
      </c>
      <c r="J230" s="241"/>
      <c r="K230" s="242">
        <f>ROUND(E230*J230,2)</f>
        <v>0</v>
      </c>
      <c r="L230" s="242">
        <v>21</v>
      </c>
      <c r="M230" s="242">
        <f>G230*(1+L230/100)</f>
        <v>0</v>
      </c>
      <c r="N230" s="240">
        <v>2.53999</v>
      </c>
      <c r="O230" s="240">
        <f>ROUND(E230*N230,2)</f>
        <v>9.06</v>
      </c>
      <c r="P230" s="240">
        <v>0</v>
      </c>
      <c r="Q230" s="240">
        <f>ROUND(E230*P230,2)</f>
        <v>0</v>
      </c>
      <c r="R230" s="242" t="s">
        <v>249</v>
      </c>
      <c r="S230" s="242" t="s">
        <v>205</v>
      </c>
      <c r="T230" s="243" t="s">
        <v>206</v>
      </c>
      <c r="U230" s="221">
        <v>2.3039999999999998</v>
      </c>
      <c r="V230" s="221">
        <f>ROUND(E230*U230,2)</f>
        <v>8.2200000000000006</v>
      </c>
      <c r="W230" s="221"/>
      <c r="X230" s="221" t="s">
        <v>207</v>
      </c>
      <c r="Y230" s="221" t="s">
        <v>208</v>
      </c>
      <c r="Z230" s="210"/>
      <c r="AA230" s="210"/>
      <c r="AB230" s="210"/>
      <c r="AC230" s="210"/>
      <c r="AD230" s="210"/>
      <c r="AE230" s="210"/>
      <c r="AF230" s="210"/>
      <c r="AG230" s="210" t="s">
        <v>209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54" t="s">
        <v>433</v>
      </c>
      <c r="D231" s="244"/>
      <c r="E231" s="244"/>
      <c r="F231" s="244"/>
      <c r="G231" s="244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211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47" t="str">
        <f>C231</f>
        <v>táhel, rámových stojek, vzpěr (bez výztuže), s pomocným lešením o výšce podlahy do 1,90 m a pro zatížení do 1,5 kPa,</v>
      </c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17"/>
      <c r="B232" s="218"/>
      <c r="C232" s="255" t="s">
        <v>434</v>
      </c>
      <c r="D232" s="223"/>
      <c r="E232" s="224">
        <v>1.728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0"/>
      <c r="AA232" s="210"/>
      <c r="AB232" s="210"/>
      <c r="AC232" s="210"/>
      <c r="AD232" s="210"/>
      <c r="AE232" s="210"/>
      <c r="AF232" s="210"/>
      <c r="AG232" s="210" t="s">
        <v>213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55" t="s">
        <v>435</v>
      </c>
      <c r="D233" s="223"/>
      <c r="E233" s="224">
        <v>1.84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213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17"/>
      <c r="B234" s="218"/>
      <c r="C234" s="256"/>
      <c r="D234" s="246"/>
      <c r="E234" s="246"/>
      <c r="F234" s="246"/>
      <c r="G234" s="246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214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37">
        <v>59</v>
      </c>
      <c r="B235" s="238" t="s">
        <v>436</v>
      </c>
      <c r="C235" s="253" t="s">
        <v>437</v>
      </c>
      <c r="D235" s="239" t="s">
        <v>254</v>
      </c>
      <c r="E235" s="240">
        <v>41.44</v>
      </c>
      <c r="F235" s="241"/>
      <c r="G235" s="242">
        <f>ROUND(E235*F235,2)</f>
        <v>0</v>
      </c>
      <c r="H235" s="241"/>
      <c r="I235" s="242">
        <f>ROUND(E235*H235,2)</f>
        <v>0</v>
      </c>
      <c r="J235" s="241"/>
      <c r="K235" s="242">
        <f>ROUND(E235*J235,2)</f>
        <v>0</v>
      </c>
      <c r="L235" s="242">
        <v>21</v>
      </c>
      <c r="M235" s="242">
        <f>G235*(1+L235/100)</f>
        <v>0</v>
      </c>
      <c r="N235" s="240">
        <v>3.8080000000000003E-2</v>
      </c>
      <c r="O235" s="240">
        <f>ROUND(E235*N235,2)</f>
        <v>1.58</v>
      </c>
      <c r="P235" s="240">
        <v>0</v>
      </c>
      <c r="Q235" s="240">
        <f>ROUND(E235*P235,2)</f>
        <v>0</v>
      </c>
      <c r="R235" s="242" t="s">
        <v>249</v>
      </c>
      <c r="S235" s="242" t="s">
        <v>205</v>
      </c>
      <c r="T235" s="243" t="s">
        <v>206</v>
      </c>
      <c r="U235" s="221">
        <v>0.7</v>
      </c>
      <c r="V235" s="221">
        <f>ROUND(E235*U235,2)</f>
        <v>29.01</v>
      </c>
      <c r="W235" s="221"/>
      <c r="X235" s="221" t="s">
        <v>207</v>
      </c>
      <c r="Y235" s="221" t="s">
        <v>208</v>
      </c>
      <c r="Z235" s="210"/>
      <c r="AA235" s="210"/>
      <c r="AB235" s="210"/>
      <c r="AC235" s="210"/>
      <c r="AD235" s="210"/>
      <c r="AE235" s="210"/>
      <c r="AF235" s="210"/>
      <c r="AG235" s="210" t="s">
        <v>209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17"/>
      <c r="B236" s="218"/>
      <c r="C236" s="254" t="s">
        <v>438</v>
      </c>
      <c r="D236" s="244"/>
      <c r="E236" s="244"/>
      <c r="F236" s="244"/>
      <c r="G236" s="244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0"/>
      <c r="AA236" s="210"/>
      <c r="AB236" s="210"/>
      <c r="AC236" s="210"/>
      <c r="AD236" s="210"/>
      <c r="AE236" s="210"/>
      <c r="AF236" s="210"/>
      <c r="AG236" s="210" t="s">
        <v>211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47" t="str">
        <f>C236</f>
        <v>(pilířů), rámových stojek, táhel nebo vzpěr svislých nebo šikmých (odkloněných) o výšce do 4 m včetně vzepření</v>
      </c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55" t="s">
        <v>439</v>
      </c>
      <c r="D237" s="223"/>
      <c r="E237" s="224">
        <v>23.04</v>
      </c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213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55" t="s">
        <v>440</v>
      </c>
      <c r="D238" s="223"/>
      <c r="E238" s="224">
        <v>18.399999999999999</v>
      </c>
      <c r="F238" s="221"/>
      <c r="G238" s="22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  <c r="Z238" s="210"/>
      <c r="AA238" s="210"/>
      <c r="AB238" s="210"/>
      <c r="AC238" s="210"/>
      <c r="AD238" s="210"/>
      <c r="AE238" s="210"/>
      <c r="AF238" s="210"/>
      <c r="AG238" s="210" t="s">
        <v>213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17"/>
      <c r="B239" s="218"/>
      <c r="C239" s="256"/>
      <c r="D239" s="246"/>
      <c r="E239" s="246"/>
      <c r="F239" s="246"/>
      <c r="G239" s="246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21"/>
      <c r="Z239" s="210"/>
      <c r="AA239" s="210"/>
      <c r="AB239" s="210"/>
      <c r="AC239" s="210"/>
      <c r="AD239" s="210"/>
      <c r="AE239" s="210"/>
      <c r="AF239" s="210"/>
      <c r="AG239" s="210" t="s">
        <v>214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37">
        <v>60</v>
      </c>
      <c r="B240" s="238" t="s">
        <v>441</v>
      </c>
      <c r="C240" s="253" t="s">
        <v>442</v>
      </c>
      <c r="D240" s="239" t="s">
        <v>254</v>
      </c>
      <c r="E240" s="240">
        <v>41.44</v>
      </c>
      <c r="F240" s="241"/>
      <c r="G240" s="242">
        <f>ROUND(E240*F240,2)</f>
        <v>0</v>
      </c>
      <c r="H240" s="241"/>
      <c r="I240" s="242">
        <f>ROUND(E240*H240,2)</f>
        <v>0</v>
      </c>
      <c r="J240" s="241"/>
      <c r="K240" s="242">
        <f>ROUND(E240*J240,2)</f>
        <v>0</v>
      </c>
      <c r="L240" s="242">
        <v>21</v>
      </c>
      <c r="M240" s="242">
        <f>G240*(1+L240/100)</f>
        <v>0</v>
      </c>
      <c r="N240" s="240">
        <v>0</v>
      </c>
      <c r="O240" s="240">
        <f>ROUND(E240*N240,2)</f>
        <v>0</v>
      </c>
      <c r="P240" s="240">
        <v>0</v>
      </c>
      <c r="Q240" s="240">
        <f>ROUND(E240*P240,2)</f>
        <v>0</v>
      </c>
      <c r="R240" s="242" t="s">
        <v>249</v>
      </c>
      <c r="S240" s="242" t="s">
        <v>205</v>
      </c>
      <c r="T240" s="243" t="s">
        <v>206</v>
      </c>
      <c r="U240" s="221">
        <v>0.3</v>
      </c>
      <c r="V240" s="221">
        <f>ROUND(E240*U240,2)</f>
        <v>12.43</v>
      </c>
      <c r="W240" s="221"/>
      <c r="X240" s="221" t="s">
        <v>207</v>
      </c>
      <c r="Y240" s="221" t="s">
        <v>208</v>
      </c>
      <c r="Z240" s="210"/>
      <c r="AA240" s="210"/>
      <c r="AB240" s="210"/>
      <c r="AC240" s="210"/>
      <c r="AD240" s="210"/>
      <c r="AE240" s="210"/>
      <c r="AF240" s="210"/>
      <c r="AG240" s="210" t="s">
        <v>209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54" t="s">
        <v>438</v>
      </c>
      <c r="D241" s="244"/>
      <c r="E241" s="244"/>
      <c r="F241" s="244"/>
      <c r="G241" s="244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211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47" t="str">
        <f>C241</f>
        <v>(pilířů), rámových stojek, táhel nebo vzpěr svislých nebo šikmých (odkloněných) o výšce do 4 m včetně vzepření</v>
      </c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56"/>
      <c r="D242" s="246"/>
      <c r="E242" s="246"/>
      <c r="F242" s="246"/>
      <c r="G242" s="246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214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37">
        <v>61</v>
      </c>
      <c r="B243" s="238" t="s">
        <v>443</v>
      </c>
      <c r="C243" s="253" t="s">
        <v>444</v>
      </c>
      <c r="D243" s="239" t="s">
        <v>263</v>
      </c>
      <c r="E243" s="240">
        <v>0.84663999999999995</v>
      </c>
      <c r="F243" s="241"/>
      <c r="G243" s="242">
        <f>ROUND(E243*F243,2)</f>
        <v>0</v>
      </c>
      <c r="H243" s="241"/>
      <c r="I243" s="242">
        <f>ROUND(E243*H243,2)</f>
        <v>0</v>
      </c>
      <c r="J243" s="241"/>
      <c r="K243" s="242">
        <f>ROUND(E243*J243,2)</f>
        <v>0</v>
      </c>
      <c r="L243" s="242">
        <v>21</v>
      </c>
      <c r="M243" s="242">
        <f>G243*(1+L243/100)</f>
        <v>0</v>
      </c>
      <c r="N243" s="240">
        <v>1.02396</v>
      </c>
      <c r="O243" s="240">
        <f>ROUND(E243*N243,2)</f>
        <v>0.87</v>
      </c>
      <c r="P243" s="240">
        <v>0</v>
      </c>
      <c r="Q243" s="240">
        <f>ROUND(E243*P243,2)</f>
        <v>0</v>
      </c>
      <c r="R243" s="242" t="s">
        <v>249</v>
      </c>
      <c r="S243" s="242" t="s">
        <v>205</v>
      </c>
      <c r="T243" s="243" t="s">
        <v>206</v>
      </c>
      <c r="U243" s="221">
        <v>29.568000000000001</v>
      </c>
      <c r="V243" s="221">
        <f>ROUND(E243*U243,2)</f>
        <v>25.03</v>
      </c>
      <c r="W243" s="221"/>
      <c r="X243" s="221" t="s">
        <v>207</v>
      </c>
      <c r="Y243" s="221" t="s">
        <v>208</v>
      </c>
      <c r="Z243" s="210"/>
      <c r="AA243" s="210"/>
      <c r="AB243" s="210"/>
      <c r="AC243" s="210"/>
      <c r="AD243" s="210"/>
      <c r="AE243" s="210"/>
      <c r="AF243" s="210"/>
      <c r="AG243" s="210" t="s">
        <v>209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54" t="s">
        <v>445</v>
      </c>
      <c r="D244" s="244"/>
      <c r="E244" s="244"/>
      <c r="F244" s="244"/>
      <c r="G244" s="244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211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55" t="s">
        <v>446</v>
      </c>
      <c r="D245" s="223"/>
      <c r="E245" s="224"/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0"/>
      <c r="AA245" s="210"/>
      <c r="AB245" s="210"/>
      <c r="AC245" s="210"/>
      <c r="AD245" s="210"/>
      <c r="AE245" s="210"/>
      <c r="AF245" s="210"/>
      <c r="AG245" s="210" t="s">
        <v>213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55" t="s">
        <v>447</v>
      </c>
      <c r="D246" s="223"/>
      <c r="E246" s="224">
        <v>6.7769999999999997E-2</v>
      </c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213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55" t="s">
        <v>448</v>
      </c>
      <c r="D247" s="223"/>
      <c r="E247" s="224">
        <v>0.24948000000000001</v>
      </c>
      <c r="F247" s="221"/>
      <c r="G247" s="221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  <c r="Z247" s="210"/>
      <c r="AA247" s="210"/>
      <c r="AB247" s="210"/>
      <c r="AC247" s="210"/>
      <c r="AD247" s="210"/>
      <c r="AE247" s="210"/>
      <c r="AF247" s="210"/>
      <c r="AG247" s="210" t="s">
        <v>213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55" t="s">
        <v>449</v>
      </c>
      <c r="D248" s="223"/>
      <c r="E248" s="224">
        <v>0.27634999999999998</v>
      </c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213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55" t="s">
        <v>450</v>
      </c>
      <c r="D249" s="223"/>
      <c r="E249" s="224"/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213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55" t="s">
        <v>451</v>
      </c>
      <c r="D250" s="223"/>
      <c r="E250" s="224">
        <v>3.1969999999999998E-2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213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55" t="s">
        <v>452</v>
      </c>
      <c r="D251" s="223"/>
      <c r="E251" s="224">
        <v>0.22108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213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">
      <c r="A252" s="217"/>
      <c r="B252" s="218"/>
      <c r="C252" s="256"/>
      <c r="D252" s="246"/>
      <c r="E252" s="246"/>
      <c r="F252" s="246"/>
      <c r="G252" s="246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21"/>
      <c r="Z252" s="210"/>
      <c r="AA252" s="210"/>
      <c r="AB252" s="210"/>
      <c r="AC252" s="210"/>
      <c r="AD252" s="210"/>
      <c r="AE252" s="210"/>
      <c r="AF252" s="210"/>
      <c r="AG252" s="210" t="s">
        <v>214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22.5" outlineLevel="1" x14ac:dyDescent="0.2">
      <c r="A253" s="237">
        <v>62</v>
      </c>
      <c r="B253" s="238" t="s">
        <v>453</v>
      </c>
      <c r="C253" s="253" t="s">
        <v>454</v>
      </c>
      <c r="D253" s="239" t="s">
        <v>254</v>
      </c>
      <c r="E253" s="240">
        <v>85.868499999999997</v>
      </c>
      <c r="F253" s="241"/>
      <c r="G253" s="242">
        <f>ROUND(E253*F253,2)</f>
        <v>0</v>
      </c>
      <c r="H253" s="241"/>
      <c r="I253" s="242">
        <f>ROUND(E253*H253,2)</f>
        <v>0</v>
      </c>
      <c r="J253" s="241"/>
      <c r="K253" s="242">
        <f>ROUND(E253*J253,2)</f>
        <v>0</v>
      </c>
      <c r="L253" s="242">
        <v>21</v>
      </c>
      <c r="M253" s="242">
        <f>G253*(1+L253/100)</f>
        <v>0</v>
      </c>
      <c r="N253" s="240">
        <v>0.10091</v>
      </c>
      <c r="O253" s="240">
        <f>ROUND(E253*N253,2)</f>
        <v>8.66</v>
      </c>
      <c r="P253" s="240">
        <v>0</v>
      </c>
      <c r="Q253" s="240">
        <f>ROUND(E253*P253,2)</f>
        <v>0</v>
      </c>
      <c r="R253" s="242" t="s">
        <v>249</v>
      </c>
      <c r="S253" s="242" t="s">
        <v>205</v>
      </c>
      <c r="T253" s="243" t="s">
        <v>206</v>
      </c>
      <c r="U253" s="221">
        <v>0.52090000000000003</v>
      </c>
      <c r="V253" s="221">
        <f>ROUND(E253*U253,2)</f>
        <v>44.73</v>
      </c>
      <c r="W253" s="221"/>
      <c r="X253" s="221" t="s">
        <v>207</v>
      </c>
      <c r="Y253" s="221" t="s">
        <v>208</v>
      </c>
      <c r="Z253" s="210"/>
      <c r="AA253" s="210"/>
      <c r="AB253" s="210"/>
      <c r="AC253" s="210"/>
      <c r="AD253" s="210"/>
      <c r="AE253" s="210"/>
      <c r="AF253" s="210"/>
      <c r="AG253" s="210" t="s">
        <v>209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2.5" outlineLevel="2" x14ac:dyDescent="0.2">
      <c r="A254" s="217"/>
      <c r="B254" s="218"/>
      <c r="C254" s="254" t="s">
        <v>455</v>
      </c>
      <c r="D254" s="244"/>
      <c r="E254" s="244"/>
      <c r="F254" s="244"/>
      <c r="G254" s="244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0"/>
      <c r="AA254" s="210"/>
      <c r="AB254" s="210"/>
      <c r="AC254" s="210"/>
      <c r="AD254" s="210"/>
      <c r="AE254" s="210"/>
      <c r="AF254" s="210"/>
      <c r="AG254" s="210" t="s">
        <v>211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47" t="str">
        <f>C254</f>
        <v>jednoduché nebo příčky zděné do svislé dřevěné, cihelné, betonové nebo ocelové konstrukce na jakoukoliv maltu vápenocementovou (MVC) nebo cementovou (MC),</v>
      </c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55" t="s">
        <v>456</v>
      </c>
      <c r="D255" s="223"/>
      <c r="E255" s="224">
        <v>45.137250000000002</v>
      </c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0"/>
      <c r="AA255" s="210"/>
      <c r="AB255" s="210"/>
      <c r="AC255" s="210"/>
      <c r="AD255" s="210"/>
      <c r="AE255" s="210"/>
      <c r="AF255" s="210"/>
      <c r="AG255" s="210" t="s">
        <v>213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55" t="s">
        <v>457</v>
      </c>
      <c r="D256" s="223"/>
      <c r="E256" s="224">
        <v>34.206249999999997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0"/>
      <c r="AA256" s="210"/>
      <c r="AB256" s="210"/>
      <c r="AC256" s="210"/>
      <c r="AD256" s="210"/>
      <c r="AE256" s="210"/>
      <c r="AF256" s="210"/>
      <c r="AG256" s="210" t="s">
        <v>213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55" t="s">
        <v>458</v>
      </c>
      <c r="D257" s="223"/>
      <c r="E257" s="224">
        <v>6.5250000000000004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0"/>
      <c r="AA257" s="210"/>
      <c r="AB257" s="210"/>
      <c r="AC257" s="210"/>
      <c r="AD257" s="210"/>
      <c r="AE257" s="210"/>
      <c r="AF257" s="210"/>
      <c r="AG257" s="210" t="s">
        <v>213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">
      <c r="A258" s="217"/>
      <c r="B258" s="218"/>
      <c r="C258" s="256"/>
      <c r="D258" s="246"/>
      <c r="E258" s="246"/>
      <c r="F258" s="246"/>
      <c r="G258" s="246"/>
      <c r="H258" s="221"/>
      <c r="I258" s="221"/>
      <c r="J258" s="221"/>
      <c r="K258" s="221"/>
      <c r="L258" s="221"/>
      <c r="M258" s="221"/>
      <c r="N258" s="220"/>
      <c r="O258" s="220"/>
      <c r="P258" s="220"/>
      <c r="Q258" s="220"/>
      <c r="R258" s="221"/>
      <c r="S258" s="221"/>
      <c r="T258" s="221"/>
      <c r="U258" s="221"/>
      <c r="V258" s="221"/>
      <c r="W258" s="221"/>
      <c r="X258" s="221"/>
      <c r="Y258" s="221"/>
      <c r="Z258" s="210"/>
      <c r="AA258" s="210"/>
      <c r="AB258" s="210"/>
      <c r="AC258" s="210"/>
      <c r="AD258" s="210"/>
      <c r="AE258" s="210"/>
      <c r="AF258" s="210"/>
      <c r="AG258" s="210" t="s">
        <v>214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2.5" outlineLevel="1" x14ac:dyDescent="0.2">
      <c r="A259" s="237">
        <v>63</v>
      </c>
      <c r="B259" s="238" t="s">
        <v>459</v>
      </c>
      <c r="C259" s="253" t="s">
        <v>460</v>
      </c>
      <c r="D259" s="239" t="s">
        <v>254</v>
      </c>
      <c r="E259" s="240">
        <v>53.157499999999999</v>
      </c>
      <c r="F259" s="241"/>
      <c r="G259" s="242">
        <f>ROUND(E259*F259,2)</f>
        <v>0</v>
      </c>
      <c r="H259" s="241"/>
      <c r="I259" s="242">
        <f>ROUND(E259*H259,2)</f>
        <v>0</v>
      </c>
      <c r="J259" s="241"/>
      <c r="K259" s="242">
        <f>ROUND(E259*J259,2)</f>
        <v>0</v>
      </c>
      <c r="L259" s="242">
        <v>21</v>
      </c>
      <c r="M259" s="242">
        <f>G259*(1+L259/100)</f>
        <v>0</v>
      </c>
      <c r="N259" s="240">
        <v>0.12268999999999999</v>
      </c>
      <c r="O259" s="240">
        <f>ROUND(E259*N259,2)</f>
        <v>6.52</v>
      </c>
      <c r="P259" s="240">
        <v>0</v>
      </c>
      <c r="Q259" s="240">
        <f>ROUND(E259*P259,2)</f>
        <v>0</v>
      </c>
      <c r="R259" s="242" t="s">
        <v>249</v>
      </c>
      <c r="S259" s="242" t="s">
        <v>205</v>
      </c>
      <c r="T259" s="243" t="s">
        <v>206</v>
      </c>
      <c r="U259" s="221">
        <v>0.55674999999999997</v>
      </c>
      <c r="V259" s="221">
        <f>ROUND(E259*U259,2)</f>
        <v>29.6</v>
      </c>
      <c r="W259" s="221"/>
      <c r="X259" s="221" t="s">
        <v>207</v>
      </c>
      <c r="Y259" s="221" t="s">
        <v>208</v>
      </c>
      <c r="Z259" s="210"/>
      <c r="AA259" s="210"/>
      <c r="AB259" s="210"/>
      <c r="AC259" s="210"/>
      <c r="AD259" s="210"/>
      <c r="AE259" s="210"/>
      <c r="AF259" s="210"/>
      <c r="AG259" s="210" t="s">
        <v>209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2" x14ac:dyDescent="0.2">
      <c r="A260" s="217"/>
      <c r="B260" s="218"/>
      <c r="C260" s="254" t="s">
        <v>455</v>
      </c>
      <c r="D260" s="244"/>
      <c r="E260" s="244"/>
      <c r="F260" s="244"/>
      <c r="G260" s="244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211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47" t="str">
        <f>C260</f>
        <v>jednoduché nebo příčky zděné do svislé dřevěné, cihelné, betonové nebo ocelové konstrukce na jakoukoliv maltu vápenocementovou (MVC) nebo cementovou (MC),</v>
      </c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17"/>
      <c r="B261" s="218"/>
      <c r="C261" s="255" t="s">
        <v>461</v>
      </c>
      <c r="D261" s="223"/>
      <c r="E261" s="224">
        <v>46.17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0"/>
      <c r="AA261" s="210"/>
      <c r="AB261" s="210"/>
      <c r="AC261" s="210"/>
      <c r="AD261" s="210"/>
      <c r="AE261" s="210"/>
      <c r="AF261" s="210"/>
      <c r="AG261" s="210" t="s">
        <v>213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55" t="s">
        <v>462</v>
      </c>
      <c r="D262" s="223"/>
      <c r="E262" s="224">
        <v>6.9874999999999998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0"/>
      <c r="AA262" s="210"/>
      <c r="AB262" s="210"/>
      <c r="AC262" s="210"/>
      <c r="AD262" s="210"/>
      <c r="AE262" s="210"/>
      <c r="AF262" s="210"/>
      <c r="AG262" s="210" t="s">
        <v>213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">
      <c r="A263" s="217"/>
      <c r="B263" s="218"/>
      <c r="C263" s="256"/>
      <c r="D263" s="246"/>
      <c r="E263" s="246"/>
      <c r="F263" s="246"/>
      <c r="G263" s="246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21"/>
      <c r="Z263" s="210"/>
      <c r="AA263" s="210"/>
      <c r="AB263" s="210"/>
      <c r="AC263" s="210"/>
      <c r="AD263" s="210"/>
      <c r="AE263" s="210"/>
      <c r="AF263" s="210"/>
      <c r="AG263" s="210" t="s">
        <v>214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37">
        <v>64</v>
      </c>
      <c r="B264" s="238" t="s">
        <v>463</v>
      </c>
      <c r="C264" s="253" t="s">
        <v>464</v>
      </c>
      <c r="D264" s="239" t="s">
        <v>254</v>
      </c>
      <c r="E264" s="240">
        <v>7.65</v>
      </c>
      <c r="F264" s="241"/>
      <c r="G264" s="242">
        <f>ROUND(E264*F264,2)</f>
        <v>0</v>
      </c>
      <c r="H264" s="241"/>
      <c r="I264" s="242">
        <f>ROUND(E264*H264,2)</f>
        <v>0</v>
      </c>
      <c r="J264" s="241"/>
      <c r="K264" s="242">
        <f>ROUND(E264*J264,2)</f>
        <v>0</v>
      </c>
      <c r="L264" s="242">
        <v>21</v>
      </c>
      <c r="M264" s="242">
        <f>G264*(1+L264/100)</f>
        <v>0</v>
      </c>
      <c r="N264" s="240">
        <v>4.6460000000000001E-2</v>
      </c>
      <c r="O264" s="240">
        <f>ROUND(E264*N264,2)</f>
        <v>0.36</v>
      </c>
      <c r="P264" s="240">
        <v>0</v>
      </c>
      <c r="Q264" s="240">
        <f>ROUND(E264*P264,2)</f>
        <v>0</v>
      </c>
      <c r="R264" s="242" t="s">
        <v>249</v>
      </c>
      <c r="S264" s="242" t="s">
        <v>205</v>
      </c>
      <c r="T264" s="243" t="s">
        <v>206</v>
      </c>
      <c r="U264" s="221">
        <v>0.51744999999999997</v>
      </c>
      <c r="V264" s="221">
        <f>ROUND(E264*U264,2)</f>
        <v>3.96</v>
      </c>
      <c r="W264" s="221"/>
      <c r="X264" s="221" t="s">
        <v>207</v>
      </c>
      <c r="Y264" s="221" t="s">
        <v>208</v>
      </c>
      <c r="Z264" s="210"/>
      <c r="AA264" s="210"/>
      <c r="AB264" s="210"/>
      <c r="AC264" s="210"/>
      <c r="AD264" s="210"/>
      <c r="AE264" s="210"/>
      <c r="AF264" s="210"/>
      <c r="AG264" s="210" t="s">
        <v>209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54" t="s">
        <v>465</v>
      </c>
      <c r="D265" s="244"/>
      <c r="E265" s="244"/>
      <c r="F265" s="244"/>
      <c r="G265" s="244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211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">
      <c r="A266" s="217"/>
      <c r="B266" s="218"/>
      <c r="C266" s="255" t="s">
        <v>466</v>
      </c>
      <c r="D266" s="223"/>
      <c r="E266" s="224">
        <v>7.65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0"/>
      <c r="AA266" s="210"/>
      <c r="AB266" s="210"/>
      <c r="AC266" s="210"/>
      <c r="AD266" s="210"/>
      <c r="AE266" s="210"/>
      <c r="AF266" s="210"/>
      <c r="AG266" s="210" t="s">
        <v>213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17"/>
      <c r="B267" s="218"/>
      <c r="C267" s="256"/>
      <c r="D267" s="246"/>
      <c r="E267" s="246"/>
      <c r="F267" s="246"/>
      <c r="G267" s="246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0"/>
      <c r="AA267" s="210"/>
      <c r="AB267" s="210"/>
      <c r="AC267" s="210"/>
      <c r="AD267" s="210"/>
      <c r="AE267" s="210"/>
      <c r="AF267" s="210"/>
      <c r="AG267" s="210" t="s">
        <v>214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2.5" outlineLevel="1" x14ac:dyDescent="0.2">
      <c r="A268" s="237">
        <v>65</v>
      </c>
      <c r="B268" s="238" t="s">
        <v>467</v>
      </c>
      <c r="C268" s="253" t="s">
        <v>468</v>
      </c>
      <c r="D268" s="239" t="s">
        <v>263</v>
      </c>
      <c r="E268" s="240">
        <v>2.6900000000000001E-3</v>
      </c>
      <c r="F268" s="241"/>
      <c r="G268" s="242">
        <f>ROUND(E268*F268,2)</f>
        <v>0</v>
      </c>
      <c r="H268" s="241"/>
      <c r="I268" s="242">
        <f>ROUND(E268*H268,2)</f>
        <v>0</v>
      </c>
      <c r="J268" s="241"/>
      <c r="K268" s="242">
        <f>ROUND(E268*J268,2)</f>
        <v>0</v>
      </c>
      <c r="L268" s="242">
        <v>21</v>
      </c>
      <c r="M268" s="242">
        <f>G268*(1+L268/100)</f>
        <v>0</v>
      </c>
      <c r="N268" s="240">
        <v>1</v>
      </c>
      <c r="O268" s="240">
        <f>ROUND(E268*N268,2)</f>
        <v>0</v>
      </c>
      <c r="P268" s="240">
        <v>0</v>
      </c>
      <c r="Q268" s="240">
        <f>ROUND(E268*P268,2)</f>
        <v>0</v>
      </c>
      <c r="R268" s="242" t="s">
        <v>371</v>
      </c>
      <c r="S268" s="242" t="s">
        <v>205</v>
      </c>
      <c r="T268" s="243" t="s">
        <v>206</v>
      </c>
      <c r="U268" s="221">
        <v>0</v>
      </c>
      <c r="V268" s="221">
        <f>ROUND(E268*U268,2)</f>
        <v>0</v>
      </c>
      <c r="W268" s="221"/>
      <c r="X268" s="221" t="s">
        <v>372</v>
      </c>
      <c r="Y268" s="221" t="s">
        <v>208</v>
      </c>
      <c r="Z268" s="210"/>
      <c r="AA268" s="210"/>
      <c r="AB268" s="210"/>
      <c r="AC268" s="210"/>
      <c r="AD268" s="210"/>
      <c r="AE268" s="210"/>
      <c r="AF268" s="210"/>
      <c r="AG268" s="210" t="s">
        <v>373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55" t="s">
        <v>469</v>
      </c>
      <c r="D269" s="223"/>
      <c r="E269" s="224">
        <v>2.6900000000000001E-3</v>
      </c>
      <c r="F269" s="221"/>
      <c r="G269" s="221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0"/>
      <c r="AA269" s="210"/>
      <c r="AB269" s="210"/>
      <c r="AC269" s="210"/>
      <c r="AD269" s="210"/>
      <c r="AE269" s="210"/>
      <c r="AF269" s="210"/>
      <c r="AG269" s="210" t="s">
        <v>213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56"/>
      <c r="D270" s="246"/>
      <c r="E270" s="246"/>
      <c r="F270" s="246"/>
      <c r="G270" s="246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21"/>
      <c r="Z270" s="210"/>
      <c r="AA270" s="210"/>
      <c r="AB270" s="210"/>
      <c r="AC270" s="210"/>
      <c r="AD270" s="210"/>
      <c r="AE270" s="210"/>
      <c r="AF270" s="210"/>
      <c r="AG270" s="210" t="s">
        <v>214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ht="22.5" outlineLevel="1" x14ac:dyDescent="0.2">
      <c r="A271" s="237">
        <v>66</v>
      </c>
      <c r="B271" s="238" t="s">
        <v>470</v>
      </c>
      <c r="C271" s="253" t="s">
        <v>471</v>
      </c>
      <c r="D271" s="239" t="s">
        <v>263</v>
      </c>
      <c r="E271" s="240">
        <v>1.094E-2</v>
      </c>
      <c r="F271" s="241"/>
      <c r="G271" s="242">
        <f>ROUND(E271*F271,2)</f>
        <v>0</v>
      </c>
      <c r="H271" s="241"/>
      <c r="I271" s="242">
        <f>ROUND(E271*H271,2)</f>
        <v>0</v>
      </c>
      <c r="J271" s="241"/>
      <c r="K271" s="242">
        <f>ROUND(E271*J271,2)</f>
        <v>0</v>
      </c>
      <c r="L271" s="242">
        <v>21</v>
      </c>
      <c r="M271" s="242">
        <f>G271*(1+L271/100)</f>
        <v>0</v>
      </c>
      <c r="N271" s="240">
        <v>1</v>
      </c>
      <c r="O271" s="240">
        <f>ROUND(E271*N271,2)</f>
        <v>0.01</v>
      </c>
      <c r="P271" s="240">
        <v>0</v>
      </c>
      <c r="Q271" s="240">
        <f>ROUND(E271*P271,2)</f>
        <v>0</v>
      </c>
      <c r="R271" s="242" t="s">
        <v>371</v>
      </c>
      <c r="S271" s="242" t="s">
        <v>205</v>
      </c>
      <c r="T271" s="243" t="s">
        <v>206</v>
      </c>
      <c r="U271" s="221">
        <v>0</v>
      </c>
      <c r="V271" s="221">
        <f>ROUND(E271*U271,2)</f>
        <v>0</v>
      </c>
      <c r="W271" s="221"/>
      <c r="X271" s="221" t="s">
        <v>372</v>
      </c>
      <c r="Y271" s="221" t="s">
        <v>208</v>
      </c>
      <c r="Z271" s="210"/>
      <c r="AA271" s="210"/>
      <c r="AB271" s="210"/>
      <c r="AC271" s="210"/>
      <c r="AD271" s="210"/>
      <c r="AE271" s="210"/>
      <c r="AF271" s="210"/>
      <c r="AG271" s="210" t="s">
        <v>373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">
      <c r="A272" s="217"/>
      <c r="B272" s="218"/>
      <c r="C272" s="255" t="s">
        <v>472</v>
      </c>
      <c r="D272" s="223"/>
      <c r="E272" s="224">
        <v>1.094E-2</v>
      </c>
      <c r="F272" s="221"/>
      <c r="G272" s="221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0"/>
      <c r="AA272" s="210"/>
      <c r="AB272" s="210"/>
      <c r="AC272" s="210"/>
      <c r="AD272" s="210"/>
      <c r="AE272" s="210"/>
      <c r="AF272" s="210"/>
      <c r="AG272" s="210" t="s">
        <v>213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">
      <c r="A273" s="217"/>
      <c r="B273" s="218"/>
      <c r="C273" s="256"/>
      <c r="D273" s="246"/>
      <c r="E273" s="246"/>
      <c r="F273" s="246"/>
      <c r="G273" s="246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21"/>
      <c r="Z273" s="210"/>
      <c r="AA273" s="210"/>
      <c r="AB273" s="210"/>
      <c r="AC273" s="210"/>
      <c r="AD273" s="210"/>
      <c r="AE273" s="210"/>
      <c r="AF273" s="210"/>
      <c r="AG273" s="210" t="s">
        <v>214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2.5" outlineLevel="1" x14ac:dyDescent="0.2">
      <c r="A274" s="237">
        <v>67</v>
      </c>
      <c r="B274" s="238" t="s">
        <v>473</v>
      </c>
      <c r="C274" s="253" t="s">
        <v>474</v>
      </c>
      <c r="D274" s="239" t="s">
        <v>263</v>
      </c>
      <c r="E274" s="240">
        <v>0.49947999999999998</v>
      </c>
      <c r="F274" s="241"/>
      <c r="G274" s="242">
        <f>ROUND(E274*F274,2)</f>
        <v>0</v>
      </c>
      <c r="H274" s="241"/>
      <c r="I274" s="242">
        <f>ROUND(E274*H274,2)</f>
        <v>0</v>
      </c>
      <c r="J274" s="241"/>
      <c r="K274" s="242">
        <f>ROUND(E274*J274,2)</f>
        <v>0</v>
      </c>
      <c r="L274" s="242">
        <v>21</v>
      </c>
      <c r="M274" s="242">
        <f>G274*(1+L274/100)</f>
        <v>0</v>
      </c>
      <c r="N274" s="240">
        <v>1</v>
      </c>
      <c r="O274" s="240">
        <f>ROUND(E274*N274,2)</f>
        <v>0.5</v>
      </c>
      <c r="P274" s="240">
        <v>0</v>
      </c>
      <c r="Q274" s="240">
        <f>ROUND(E274*P274,2)</f>
        <v>0</v>
      </c>
      <c r="R274" s="242" t="s">
        <v>371</v>
      </c>
      <c r="S274" s="242" t="s">
        <v>205</v>
      </c>
      <c r="T274" s="243" t="s">
        <v>206</v>
      </c>
      <c r="U274" s="221">
        <v>0</v>
      </c>
      <c r="V274" s="221">
        <f>ROUND(E274*U274,2)</f>
        <v>0</v>
      </c>
      <c r="W274" s="221"/>
      <c r="X274" s="221" t="s">
        <v>372</v>
      </c>
      <c r="Y274" s="221" t="s">
        <v>208</v>
      </c>
      <c r="Z274" s="210"/>
      <c r="AA274" s="210"/>
      <c r="AB274" s="210"/>
      <c r="AC274" s="210"/>
      <c r="AD274" s="210"/>
      <c r="AE274" s="210"/>
      <c r="AF274" s="210"/>
      <c r="AG274" s="210" t="s">
        <v>373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17"/>
      <c r="B275" s="218"/>
      <c r="C275" s="255" t="s">
        <v>475</v>
      </c>
      <c r="D275" s="223"/>
      <c r="E275" s="224">
        <v>0.49947999999999998</v>
      </c>
      <c r="F275" s="221"/>
      <c r="G275" s="221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0"/>
      <c r="AA275" s="210"/>
      <c r="AB275" s="210"/>
      <c r="AC275" s="210"/>
      <c r="AD275" s="210"/>
      <c r="AE275" s="210"/>
      <c r="AF275" s="210"/>
      <c r="AG275" s="210" t="s">
        <v>213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">
      <c r="A276" s="217"/>
      <c r="B276" s="218"/>
      <c r="C276" s="256"/>
      <c r="D276" s="246"/>
      <c r="E276" s="246"/>
      <c r="F276" s="246"/>
      <c r="G276" s="246"/>
      <c r="H276" s="221"/>
      <c r="I276" s="221"/>
      <c r="J276" s="221"/>
      <c r="K276" s="221"/>
      <c r="L276" s="221"/>
      <c r="M276" s="221"/>
      <c r="N276" s="220"/>
      <c r="O276" s="220"/>
      <c r="P276" s="220"/>
      <c r="Q276" s="220"/>
      <c r="R276" s="221"/>
      <c r="S276" s="221"/>
      <c r="T276" s="221"/>
      <c r="U276" s="221"/>
      <c r="V276" s="221"/>
      <c r="W276" s="221"/>
      <c r="X276" s="221"/>
      <c r="Y276" s="221"/>
      <c r="Z276" s="210"/>
      <c r="AA276" s="210"/>
      <c r="AB276" s="210"/>
      <c r="AC276" s="210"/>
      <c r="AD276" s="210"/>
      <c r="AE276" s="210"/>
      <c r="AF276" s="210"/>
      <c r="AG276" s="210" t="s">
        <v>214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2.5" outlineLevel="1" x14ac:dyDescent="0.2">
      <c r="A277" s="237">
        <v>68</v>
      </c>
      <c r="B277" s="238" t="s">
        <v>476</v>
      </c>
      <c r="C277" s="253" t="s">
        <v>477</v>
      </c>
      <c r="D277" s="239" t="s">
        <v>366</v>
      </c>
      <c r="E277" s="240">
        <v>1.01</v>
      </c>
      <c r="F277" s="241"/>
      <c r="G277" s="242">
        <f>ROUND(E277*F277,2)</f>
        <v>0</v>
      </c>
      <c r="H277" s="241"/>
      <c r="I277" s="242">
        <f>ROUND(E277*H277,2)</f>
        <v>0</v>
      </c>
      <c r="J277" s="241"/>
      <c r="K277" s="242">
        <f>ROUND(E277*J277,2)</f>
        <v>0</v>
      </c>
      <c r="L277" s="242">
        <v>21</v>
      </c>
      <c r="M277" s="242">
        <f>G277*(1+L277/100)</f>
        <v>0</v>
      </c>
      <c r="N277" s="240">
        <v>6.3E-2</v>
      </c>
      <c r="O277" s="240">
        <f>ROUND(E277*N277,2)</f>
        <v>0.06</v>
      </c>
      <c r="P277" s="240">
        <v>0</v>
      </c>
      <c r="Q277" s="240">
        <f>ROUND(E277*P277,2)</f>
        <v>0</v>
      </c>
      <c r="R277" s="242" t="s">
        <v>371</v>
      </c>
      <c r="S277" s="242" t="s">
        <v>205</v>
      </c>
      <c r="T277" s="243" t="s">
        <v>206</v>
      </c>
      <c r="U277" s="221">
        <v>0</v>
      </c>
      <c r="V277" s="221">
        <f>ROUND(E277*U277,2)</f>
        <v>0</v>
      </c>
      <c r="W277" s="221"/>
      <c r="X277" s="221" t="s">
        <v>372</v>
      </c>
      <c r="Y277" s="221" t="s">
        <v>208</v>
      </c>
      <c r="Z277" s="210"/>
      <c r="AA277" s="210"/>
      <c r="AB277" s="210"/>
      <c r="AC277" s="210"/>
      <c r="AD277" s="210"/>
      <c r="AE277" s="210"/>
      <c r="AF277" s="210"/>
      <c r="AG277" s="210" t="s">
        <v>373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55" t="s">
        <v>478</v>
      </c>
      <c r="D278" s="223"/>
      <c r="E278" s="224">
        <v>1.01</v>
      </c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213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">
      <c r="A279" s="217"/>
      <c r="B279" s="218"/>
      <c r="C279" s="256"/>
      <c r="D279" s="246"/>
      <c r="E279" s="246"/>
      <c r="F279" s="246"/>
      <c r="G279" s="246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21"/>
      <c r="Z279" s="210"/>
      <c r="AA279" s="210"/>
      <c r="AB279" s="210"/>
      <c r="AC279" s="210"/>
      <c r="AD279" s="210"/>
      <c r="AE279" s="210"/>
      <c r="AF279" s="210"/>
      <c r="AG279" s="210" t="s">
        <v>214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2.5" outlineLevel="1" x14ac:dyDescent="0.2">
      <c r="A280" s="237">
        <v>69</v>
      </c>
      <c r="B280" s="238" t="s">
        <v>479</v>
      </c>
      <c r="C280" s="253" t="s">
        <v>480</v>
      </c>
      <c r="D280" s="239" t="s">
        <v>366</v>
      </c>
      <c r="E280" s="240">
        <v>1.01</v>
      </c>
      <c r="F280" s="241"/>
      <c r="G280" s="242">
        <f>ROUND(E280*F280,2)</f>
        <v>0</v>
      </c>
      <c r="H280" s="241"/>
      <c r="I280" s="242">
        <f>ROUND(E280*H280,2)</f>
        <v>0</v>
      </c>
      <c r="J280" s="241"/>
      <c r="K280" s="242">
        <f>ROUND(E280*J280,2)</f>
        <v>0</v>
      </c>
      <c r="L280" s="242">
        <v>21</v>
      </c>
      <c r="M280" s="242">
        <f>G280*(1+L280/100)</f>
        <v>0</v>
      </c>
      <c r="N280" s="240">
        <v>0.105</v>
      </c>
      <c r="O280" s="240">
        <f>ROUND(E280*N280,2)</f>
        <v>0.11</v>
      </c>
      <c r="P280" s="240">
        <v>0</v>
      </c>
      <c r="Q280" s="240">
        <f>ROUND(E280*P280,2)</f>
        <v>0</v>
      </c>
      <c r="R280" s="242" t="s">
        <v>371</v>
      </c>
      <c r="S280" s="242" t="s">
        <v>205</v>
      </c>
      <c r="T280" s="243" t="s">
        <v>206</v>
      </c>
      <c r="U280" s="221">
        <v>0</v>
      </c>
      <c r="V280" s="221">
        <f>ROUND(E280*U280,2)</f>
        <v>0</v>
      </c>
      <c r="W280" s="221"/>
      <c r="X280" s="221" t="s">
        <v>372</v>
      </c>
      <c r="Y280" s="221" t="s">
        <v>208</v>
      </c>
      <c r="Z280" s="210"/>
      <c r="AA280" s="210"/>
      <c r="AB280" s="210"/>
      <c r="AC280" s="210"/>
      <c r="AD280" s="210"/>
      <c r="AE280" s="210"/>
      <c r="AF280" s="210"/>
      <c r="AG280" s="210" t="s">
        <v>373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">
      <c r="A281" s="217"/>
      <c r="B281" s="218"/>
      <c r="C281" s="255" t="s">
        <v>481</v>
      </c>
      <c r="D281" s="223"/>
      <c r="E281" s="224">
        <v>1.01</v>
      </c>
      <c r="F281" s="221"/>
      <c r="G281" s="221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0"/>
      <c r="AA281" s="210"/>
      <c r="AB281" s="210"/>
      <c r="AC281" s="210"/>
      <c r="AD281" s="210"/>
      <c r="AE281" s="210"/>
      <c r="AF281" s="210"/>
      <c r="AG281" s="210" t="s">
        <v>213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17"/>
      <c r="B282" s="218"/>
      <c r="C282" s="256"/>
      <c r="D282" s="246"/>
      <c r="E282" s="246"/>
      <c r="F282" s="246"/>
      <c r="G282" s="246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21"/>
      <c r="Z282" s="210"/>
      <c r="AA282" s="210"/>
      <c r="AB282" s="210"/>
      <c r="AC282" s="210"/>
      <c r="AD282" s="210"/>
      <c r="AE282" s="210"/>
      <c r="AF282" s="210"/>
      <c r="AG282" s="210" t="s">
        <v>214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x14ac:dyDescent="0.2">
      <c r="A283" s="230" t="s">
        <v>199</v>
      </c>
      <c r="B283" s="231" t="s">
        <v>93</v>
      </c>
      <c r="C283" s="252" t="s">
        <v>94</v>
      </c>
      <c r="D283" s="232"/>
      <c r="E283" s="233"/>
      <c r="F283" s="234"/>
      <c r="G283" s="234">
        <f>SUMIF(AG284:AG348,"&lt;&gt;NOR",G284:G348)</f>
        <v>0</v>
      </c>
      <c r="H283" s="234"/>
      <c r="I283" s="234">
        <f>SUM(I284:I348)</f>
        <v>0</v>
      </c>
      <c r="J283" s="234"/>
      <c r="K283" s="234">
        <f>SUM(K284:K348)</f>
        <v>0</v>
      </c>
      <c r="L283" s="234"/>
      <c r="M283" s="234">
        <f>SUM(M284:M348)</f>
        <v>0</v>
      </c>
      <c r="N283" s="233"/>
      <c r="O283" s="233">
        <f>SUM(O284:O348)</f>
        <v>106.96</v>
      </c>
      <c r="P283" s="233"/>
      <c r="Q283" s="233">
        <f>SUM(Q284:Q348)</f>
        <v>0</v>
      </c>
      <c r="R283" s="234"/>
      <c r="S283" s="234"/>
      <c r="T283" s="235"/>
      <c r="U283" s="229"/>
      <c r="V283" s="229">
        <f>SUM(V284:V348)</f>
        <v>603.00999999999988</v>
      </c>
      <c r="W283" s="229"/>
      <c r="X283" s="229"/>
      <c r="Y283" s="229"/>
      <c r="AG283" t="s">
        <v>200</v>
      </c>
    </row>
    <row r="284" spans="1:60" ht="22.5" outlineLevel="1" x14ac:dyDescent="0.2">
      <c r="A284" s="237">
        <v>70</v>
      </c>
      <c r="B284" s="238" t="s">
        <v>482</v>
      </c>
      <c r="C284" s="253" t="s">
        <v>483</v>
      </c>
      <c r="D284" s="239" t="s">
        <v>254</v>
      </c>
      <c r="E284" s="240">
        <v>173.3</v>
      </c>
      <c r="F284" s="241"/>
      <c r="G284" s="242">
        <f>ROUND(E284*F284,2)</f>
        <v>0</v>
      </c>
      <c r="H284" s="241"/>
      <c r="I284" s="242">
        <f>ROUND(E284*H284,2)</f>
        <v>0</v>
      </c>
      <c r="J284" s="241"/>
      <c r="K284" s="242">
        <f>ROUND(E284*J284,2)</f>
        <v>0</v>
      </c>
      <c r="L284" s="242">
        <v>21</v>
      </c>
      <c r="M284" s="242">
        <f>G284*(1+L284/100)</f>
        <v>0</v>
      </c>
      <c r="N284" s="240">
        <v>0.32686999999999999</v>
      </c>
      <c r="O284" s="240">
        <f>ROUND(E284*N284,2)</f>
        <v>56.65</v>
      </c>
      <c r="P284" s="240">
        <v>0</v>
      </c>
      <c r="Q284" s="240">
        <f>ROUND(E284*P284,2)</f>
        <v>0</v>
      </c>
      <c r="R284" s="242" t="s">
        <v>249</v>
      </c>
      <c r="S284" s="242" t="s">
        <v>205</v>
      </c>
      <c r="T284" s="243" t="s">
        <v>206</v>
      </c>
      <c r="U284" s="221">
        <v>1.2203999999999999</v>
      </c>
      <c r="V284" s="221">
        <f>ROUND(E284*U284,2)</f>
        <v>211.5</v>
      </c>
      <c r="W284" s="221"/>
      <c r="X284" s="221" t="s">
        <v>207</v>
      </c>
      <c r="Y284" s="221" t="s">
        <v>208</v>
      </c>
      <c r="Z284" s="210"/>
      <c r="AA284" s="210"/>
      <c r="AB284" s="210"/>
      <c r="AC284" s="210"/>
      <c r="AD284" s="210"/>
      <c r="AE284" s="210"/>
      <c r="AF284" s="210"/>
      <c r="AG284" s="210" t="s">
        <v>209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33.75" outlineLevel="2" x14ac:dyDescent="0.2">
      <c r="A285" s="217"/>
      <c r="B285" s="218"/>
      <c r="C285" s="254" t="s">
        <v>484</v>
      </c>
      <c r="D285" s="244"/>
      <c r="E285" s="244"/>
      <c r="F285" s="244"/>
      <c r="G285" s="244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  <c r="Z285" s="210"/>
      <c r="AA285" s="210"/>
      <c r="AB285" s="210"/>
      <c r="AC285" s="210"/>
      <c r="AD285" s="210"/>
      <c r="AE285" s="210"/>
      <c r="AF285" s="210"/>
      <c r="AG285" s="210" t="s">
        <v>211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47" t="str">
        <f>C285</f>
        <v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v>
      </c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">
      <c r="A286" s="217"/>
      <c r="B286" s="218"/>
      <c r="C286" s="255" t="s">
        <v>485</v>
      </c>
      <c r="D286" s="223"/>
      <c r="E286" s="224">
        <v>173.3</v>
      </c>
      <c r="F286" s="221"/>
      <c r="G286" s="221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0"/>
      <c r="AA286" s="210"/>
      <c r="AB286" s="210"/>
      <c r="AC286" s="210"/>
      <c r="AD286" s="210"/>
      <c r="AE286" s="210"/>
      <c r="AF286" s="210"/>
      <c r="AG286" s="210" t="s">
        <v>213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17"/>
      <c r="B287" s="218"/>
      <c r="C287" s="256"/>
      <c r="D287" s="246"/>
      <c r="E287" s="246"/>
      <c r="F287" s="246"/>
      <c r="G287" s="246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21"/>
      <c r="Z287" s="210"/>
      <c r="AA287" s="210"/>
      <c r="AB287" s="210"/>
      <c r="AC287" s="210"/>
      <c r="AD287" s="210"/>
      <c r="AE287" s="210"/>
      <c r="AF287" s="210"/>
      <c r="AG287" s="210" t="s">
        <v>214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ht="22.5" outlineLevel="1" x14ac:dyDescent="0.2">
      <c r="A288" s="237">
        <v>71</v>
      </c>
      <c r="B288" s="238" t="s">
        <v>486</v>
      </c>
      <c r="C288" s="253" t="s">
        <v>487</v>
      </c>
      <c r="D288" s="239" t="s">
        <v>254</v>
      </c>
      <c r="E288" s="240">
        <v>58.024999999999999</v>
      </c>
      <c r="F288" s="241"/>
      <c r="G288" s="242">
        <f>ROUND(E288*F288,2)</f>
        <v>0</v>
      </c>
      <c r="H288" s="241"/>
      <c r="I288" s="242">
        <f>ROUND(E288*H288,2)</f>
        <v>0</v>
      </c>
      <c r="J288" s="241"/>
      <c r="K288" s="242">
        <f>ROUND(E288*J288,2)</f>
        <v>0</v>
      </c>
      <c r="L288" s="242">
        <v>21</v>
      </c>
      <c r="M288" s="242">
        <f>G288*(1+L288/100)</f>
        <v>0</v>
      </c>
      <c r="N288" s="240">
        <v>0.35583999999999999</v>
      </c>
      <c r="O288" s="240">
        <f>ROUND(E288*N288,2)</f>
        <v>20.65</v>
      </c>
      <c r="P288" s="240">
        <v>0</v>
      </c>
      <c r="Q288" s="240">
        <f>ROUND(E288*P288,2)</f>
        <v>0</v>
      </c>
      <c r="R288" s="242" t="s">
        <v>249</v>
      </c>
      <c r="S288" s="242" t="s">
        <v>205</v>
      </c>
      <c r="T288" s="243" t="s">
        <v>206</v>
      </c>
      <c r="U288" s="221">
        <v>1.2669999999999999</v>
      </c>
      <c r="V288" s="221">
        <f>ROUND(E288*U288,2)</f>
        <v>73.52</v>
      </c>
      <c r="W288" s="221"/>
      <c r="X288" s="221" t="s">
        <v>207</v>
      </c>
      <c r="Y288" s="221" t="s">
        <v>208</v>
      </c>
      <c r="Z288" s="210"/>
      <c r="AA288" s="210"/>
      <c r="AB288" s="210"/>
      <c r="AC288" s="210"/>
      <c r="AD288" s="210"/>
      <c r="AE288" s="210"/>
      <c r="AF288" s="210"/>
      <c r="AG288" s="210" t="s">
        <v>209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33.75" outlineLevel="2" x14ac:dyDescent="0.2">
      <c r="A289" s="217"/>
      <c r="B289" s="218"/>
      <c r="C289" s="254" t="s">
        <v>484</v>
      </c>
      <c r="D289" s="244"/>
      <c r="E289" s="244"/>
      <c r="F289" s="244"/>
      <c r="G289" s="244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0"/>
      <c r="AA289" s="210"/>
      <c r="AB289" s="210"/>
      <c r="AC289" s="210"/>
      <c r="AD289" s="210"/>
      <c r="AE289" s="210"/>
      <c r="AF289" s="210"/>
      <c r="AG289" s="210" t="s">
        <v>211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47" t="str">
        <f>C289</f>
        <v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v>
      </c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17"/>
      <c r="B290" s="218"/>
      <c r="C290" s="255" t="s">
        <v>488</v>
      </c>
      <c r="D290" s="223"/>
      <c r="E290" s="224">
        <v>58.024999999999999</v>
      </c>
      <c r="F290" s="221"/>
      <c r="G290" s="221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21"/>
      <c r="Z290" s="210"/>
      <c r="AA290" s="210"/>
      <c r="AB290" s="210"/>
      <c r="AC290" s="210"/>
      <c r="AD290" s="210"/>
      <c r="AE290" s="210"/>
      <c r="AF290" s="210"/>
      <c r="AG290" s="210" t="s">
        <v>213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17"/>
      <c r="B291" s="218"/>
      <c r="C291" s="256"/>
      <c r="D291" s="246"/>
      <c r="E291" s="246"/>
      <c r="F291" s="246"/>
      <c r="G291" s="246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21"/>
      <c r="Z291" s="210"/>
      <c r="AA291" s="210"/>
      <c r="AB291" s="210"/>
      <c r="AC291" s="210"/>
      <c r="AD291" s="210"/>
      <c r="AE291" s="210"/>
      <c r="AF291" s="210"/>
      <c r="AG291" s="210" t="s">
        <v>214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37">
        <v>72</v>
      </c>
      <c r="B292" s="238" t="s">
        <v>489</v>
      </c>
      <c r="C292" s="253" t="s">
        <v>490</v>
      </c>
      <c r="D292" s="239" t="s">
        <v>254</v>
      </c>
      <c r="E292" s="240">
        <v>224.82499999999999</v>
      </c>
      <c r="F292" s="241"/>
      <c r="G292" s="242">
        <f>ROUND(E292*F292,2)</f>
        <v>0</v>
      </c>
      <c r="H292" s="241"/>
      <c r="I292" s="242">
        <f>ROUND(E292*H292,2)</f>
        <v>0</v>
      </c>
      <c r="J292" s="241"/>
      <c r="K292" s="242">
        <f>ROUND(E292*J292,2)</f>
        <v>0</v>
      </c>
      <c r="L292" s="242">
        <v>21</v>
      </c>
      <c r="M292" s="242">
        <f>G292*(1+L292/100)</f>
        <v>0</v>
      </c>
      <c r="N292" s="240">
        <v>5.5199999999999997E-3</v>
      </c>
      <c r="O292" s="240">
        <f>ROUND(E292*N292,2)</f>
        <v>1.24</v>
      </c>
      <c r="P292" s="240">
        <v>0</v>
      </c>
      <c r="Q292" s="240">
        <f>ROUND(E292*P292,2)</f>
        <v>0</v>
      </c>
      <c r="R292" s="242" t="s">
        <v>249</v>
      </c>
      <c r="S292" s="242" t="s">
        <v>205</v>
      </c>
      <c r="T292" s="243" t="s">
        <v>206</v>
      </c>
      <c r="U292" s="221">
        <v>0.57299999999999995</v>
      </c>
      <c r="V292" s="221">
        <f>ROUND(E292*U292,2)</f>
        <v>128.82</v>
      </c>
      <c r="W292" s="221"/>
      <c r="X292" s="221" t="s">
        <v>207</v>
      </c>
      <c r="Y292" s="221" t="s">
        <v>208</v>
      </c>
      <c r="Z292" s="210"/>
      <c r="AA292" s="210"/>
      <c r="AB292" s="210"/>
      <c r="AC292" s="210"/>
      <c r="AD292" s="210"/>
      <c r="AE292" s="210"/>
      <c r="AF292" s="210"/>
      <c r="AG292" s="210" t="s">
        <v>209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54" t="s">
        <v>491</v>
      </c>
      <c r="D293" s="244"/>
      <c r="E293" s="244"/>
      <c r="F293" s="244"/>
      <c r="G293" s="244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0"/>
      <c r="AA293" s="210"/>
      <c r="AB293" s="210"/>
      <c r="AC293" s="210"/>
      <c r="AD293" s="210"/>
      <c r="AE293" s="210"/>
      <c r="AF293" s="210"/>
      <c r="AG293" s="210" t="s">
        <v>211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47" t="str">
        <f>C293</f>
        <v>výšky do 4 m se zesílením dna bednění podle hodnoty zatížení betonovou směsí a výztuží. Bez pomocného lešení.</v>
      </c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17"/>
      <c r="B294" s="218"/>
      <c r="C294" s="255" t="s">
        <v>485</v>
      </c>
      <c r="D294" s="223"/>
      <c r="E294" s="224">
        <v>173.3</v>
      </c>
      <c r="F294" s="221"/>
      <c r="G294" s="221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  <c r="Z294" s="210"/>
      <c r="AA294" s="210"/>
      <c r="AB294" s="210"/>
      <c r="AC294" s="210"/>
      <c r="AD294" s="210"/>
      <c r="AE294" s="210"/>
      <c r="AF294" s="210"/>
      <c r="AG294" s="210" t="s">
        <v>213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55" t="s">
        <v>492</v>
      </c>
      <c r="D295" s="223"/>
      <c r="E295" s="224">
        <v>51.524999999999999</v>
      </c>
      <c r="F295" s="221"/>
      <c r="G295" s="221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21"/>
      <c r="Z295" s="210"/>
      <c r="AA295" s="210"/>
      <c r="AB295" s="210"/>
      <c r="AC295" s="210"/>
      <c r="AD295" s="210"/>
      <c r="AE295" s="210"/>
      <c r="AF295" s="210"/>
      <c r="AG295" s="210" t="s">
        <v>213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">
      <c r="A296" s="217"/>
      <c r="B296" s="218"/>
      <c r="C296" s="256"/>
      <c r="D296" s="246"/>
      <c r="E296" s="246"/>
      <c r="F296" s="246"/>
      <c r="G296" s="246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21"/>
      <c r="Z296" s="210"/>
      <c r="AA296" s="210"/>
      <c r="AB296" s="210"/>
      <c r="AC296" s="210"/>
      <c r="AD296" s="210"/>
      <c r="AE296" s="210"/>
      <c r="AF296" s="210"/>
      <c r="AG296" s="210" t="s">
        <v>214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37">
        <v>73</v>
      </c>
      <c r="B297" s="238" t="s">
        <v>493</v>
      </c>
      <c r="C297" s="253" t="s">
        <v>494</v>
      </c>
      <c r="D297" s="239" t="s">
        <v>254</v>
      </c>
      <c r="E297" s="240">
        <v>224.82499999999999</v>
      </c>
      <c r="F297" s="241"/>
      <c r="G297" s="242">
        <f>ROUND(E297*F297,2)</f>
        <v>0</v>
      </c>
      <c r="H297" s="241"/>
      <c r="I297" s="242">
        <f>ROUND(E297*H297,2)</f>
        <v>0</v>
      </c>
      <c r="J297" s="241"/>
      <c r="K297" s="242">
        <f>ROUND(E297*J297,2)</f>
        <v>0</v>
      </c>
      <c r="L297" s="242">
        <v>21</v>
      </c>
      <c r="M297" s="242">
        <f>G297*(1+L297/100)</f>
        <v>0</v>
      </c>
      <c r="N297" s="240">
        <v>0</v>
      </c>
      <c r="O297" s="240">
        <f>ROUND(E297*N297,2)</f>
        <v>0</v>
      </c>
      <c r="P297" s="240">
        <v>0</v>
      </c>
      <c r="Q297" s="240">
        <f>ROUND(E297*P297,2)</f>
        <v>0</v>
      </c>
      <c r="R297" s="242" t="s">
        <v>249</v>
      </c>
      <c r="S297" s="242" t="s">
        <v>205</v>
      </c>
      <c r="T297" s="243" t="s">
        <v>206</v>
      </c>
      <c r="U297" s="221">
        <v>0.19</v>
      </c>
      <c r="V297" s="221">
        <f>ROUND(E297*U297,2)</f>
        <v>42.72</v>
      </c>
      <c r="W297" s="221"/>
      <c r="X297" s="221" t="s">
        <v>207</v>
      </c>
      <c r="Y297" s="221" t="s">
        <v>208</v>
      </c>
      <c r="Z297" s="210"/>
      <c r="AA297" s="210"/>
      <c r="AB297" s="210"/>
      <c r="AC297" s="210"/>
      <c r="AD297" s="210"/>
      <c r="AE297" s="210"/>
      <c r="AF297" s="210"/>
      <c r="AG297" s="210" t="s">
        <v>209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17"/>
      <c r="B298" s="218"/>
      <c r="C298" s="254" t="s">
        <v>491</v>
      </c>
      <c r="D298" s="244"/>
      <c r="E298" s="244"/>
      <c r="F298" s="244"/>
      <c r="G298" s="244"/>
      <c r="H298" s="221"/>
      <c r="I298" s="221"/>
      <c r="J298" s="221"/>
      <c r="K298" s="221"/>
      <c r="L298" s="221"/>
      <c r="M298" s="221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21"/>
      <c r="Z298" s="210"/>
      <c r="AA298" s="210"/>
      <c r="AB298" s="210"/>
      <c r="AC298" s="210"/>
      <c r="AD298" s="210"/>
      <c r="AE298" s="210"/>
      <c r="AF298" s="210"/>
      <c r="AG298" s="210" t="s">
        <v>211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47" t="str">
        <f>C298</f>
        <v>výšky do 4 m se zesílením dna bednění podle hodnoty zatížení betonovou směsí a výztuží. Bez pomocného lešení.</v>
      </c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17"/>
      <c r="B299" s="218"/>
      <c r="C299" s="256"/>
      <c r="D299" s="246"/>
      <c r="E299" s="246"/>
      <c r="F299" s="246"/>
      <c r="G299" s="246"/>
      <c r="H299" s="221"/>
      <c r="I299" s="221"/>
      <c r="J299" s="221"/>
      <c r="K299" s="221"/>
      <c r="L299" s="221"/>
      <c r="M299" s="221"/>
      <c r="N299" s="220"/>
      <c r="O299" s="220"/>
      <c r="P299" s="220"/>
      <c r="Q299" s="220"/>
      <c r="R299" s="221"/>
      <c r="S299" s="221"/>
      <c r="T299" s="221"/>
      <c r="U299" s="221"/>
      <c r="V299" s="221"/>
      <c r="W299" s="221"/>
      <c r="X299" s="221"/>
      <c r="Y299" s="221"/>
      <c r="Z299" s="210"/>
      <c r="AA299" s="210"/>
      <c r="AB299" s="210"/>
      <c r="AC299" s="210"/>
      <c r="AD299" s="210"/>
      <c r="AE299" s="210"/>
      <c r="AF299" s="210"/>
      <c r="AG299" s="210" t="s">
        <v>214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37">
        <v>74</v>
      </c>
      <c r="B300" s="238" t="s">
        <v>495</v>
      </c>
      <c r="C300" s="253" t="s">
        <v>496</v>
      </c>
      <c r="D300" s="239" t="s">
        <v>263</v>
      </c>
      <c r="E300" s="240">
        <v>1.1831400000000001</v>
      </c>
      <c r="F300" s="241"/>
      <c r="G300" s="242">
        <f>ROUND(E300*F300,2)</f>
        <v>0</v>
      </c>
      <c r="H300" s="241"/>
      <c r="I300" s="242">
        <f>ROUND(E300*H300,2)</f>
        <v>0</v>
      </c>
      <c r="J300" s="241"/>
      <c r="K300" s="242">
        <f>ROUND(E300*J300,2)</f>
        <v>0</v>
      </c>
      <c r="L300" s="242">
        <v>21</v>
      </c>
      <c r="M300" s="242">
        <f>G300*(1+L300/100)</f>
        <v>0</v>
      </c>
      <c r="N300" s="240">
        <v>1.0512600000000001</v>
      </c>
      <c r="O300" s="240">
        <f>ROUND(E300*N300,2)</f>
        <v>1.24</v>
      </c>
      <c r="P300" s="240">
        <v>0</v>
      </c>
      <c r="Q300" s="240">
        <f>ROUND(E300*P300,2)</f>
        <v>0</v>
      </c>
      <c r="R300" s="242" t="s">
        <v>249</v>
      </c>
      <c r="S300" s="242" t="s">
        <v>205</v>
      </c>
      <c r="T300" s="243" t="s">
        <v>206</v>
      </c>
      <c r="U300" s="221">
        <v>15.211</v>
      </c>
      <c r="V300" s="221">
        <f>ROUND(E300*U300,2)</f>
        <v>18</v>
      </c>
      <c r="W300" s="221"/>
      <c r="X300" s="221" t="s">
        <v>207</v>
      </c>
      <c r="Y300" s="221" t="s">
        <v>208</v>
      </c>
      <c r="Z300" s="210"/>
      <c r="AA300" s="210"/>
      <c r="AB300" s="210"/>
      <c r="AC300" s="210"/>
      <c r="AD300" s="210"/>
      <c r="AE300" s="210"/>
      <c r="AF300" s="210"/>
      <c r="AG300" s="210" t="s">
        <v>209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33.75" outlineLevel="2" x14ac:dyDescent="0.2">
      <c r="A301" s="217"/>
      <c r="B301" s="218"/>
      <c r="C301" s="254" t="s">
        <v>497</v>
      </c>
      <c r="D301" s="244"/>
      <c r="E301" s="244"/>
      <c r="F301" s="244"/>
      <c r="G301" s="244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0"/>
      <c r="AA301" s="210"/>
      <c r="AB301" s="210"/>
      <c r="AC301" s="210"/>
      <c r="AD301" s="210"/>
      <c r="AE301" s="210"/>
      <c r="AF301" s="210"/>
      <c r="AG301" s="210" t="s">
        <v>211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47" t="str">
        <f>C301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17"/>
      <c r="B302" s="218"/>
      <c r="C302" s="255" t="s">
        <v>498</v>
      </c>
      <c r="D302" s="223"/>
      <c r="E302" s="224">
        <v>0.91198999999999997</v>
      </c>
      <c r="F302" s="221"/>
      <c r="G302" s="221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21"/>
      <c r="Z302" s="210"/>
      <c r="AA302" s="210"/>
      <c r="AB302" s="210"/>
      <c r="AC302" s="210"/>
      <c r="AD302" s="210"/>
      <c r="AE302" s="210"/>
      <c r="AF302" s="210"/>
      <c r="AG302" s="210" t="s">
        <v>213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55" t="s">
        <v>499</v>
      </c>
      <c r="D303" s="223"/>
      <c r="E303" s="224">
        <v>0.27115</v>
      </c>
      <c r="F303" s="221"/>
      <c r="G303" s="221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21"/>
      <c r="Z303" s="210"/>
      <c r="AA303" s="210"/>
      <c r="AB303" s="210"/>
      <c r="AC303" s="210"/>
      <c r="AD303" s="210"/>
      <c r="AE303" s="210"/>
      <c r="AF303" s="210"/>
      <c r="AG303" s="210" t="s">
        <v>213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17"/>
      <c r="B304" s="218"/>
      <c r="C304" s="256"/>
      <c r="D304" s="246"/>
      <c r="E304" s="246"/>
      <c r="F304" s="246"/>
      <c r="G304" s="246"/>
      <c r="H304" s="221"/>
      <c r="I304" s="221"/>
      <c r="J304" s="221"/>
      <c r="K304" s="221"/>
      <c r="L304" s="221"/>
      <c r="M304" s="221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21"/>
      <c r="Z304" s="210"/>
      <c r="AA304" s="210"/>
      <c r="AB304" s="210"/>
      <c r="AC304" s="210"/>
      <c r="AD304" s="210"/>
      <c r="AE304" s="210"/>
      <c r="AF304" s="210"/>
      <c r="AG304" s="210" t="s">
        <v>214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ht="22.5" outlineLevel="1" x14ac:dyDescent="0.2">
      <c r="A305" s="237">
        <v>75</v>
      </c>
      <c r="B305" s="238" t="s">
        <v>500</v>
      </c>
      <c r="C305" s="253" t="s">
        <v>501</v>
      </c>
      <c r="D305" s="239" t="s">
        <v>263</v>
      </c>
      <c r="E305" s="240">
        <v>0.1226</v>
      </c>
      <c r="F305" s="241"/>
      <c r="G305" s="242">
        <f>ROUND(E305*F305,2)</f>
        <v>0</v>
      </c>
      <c r="H305" s="241"/>
      <c r="I305" s="242">
        <f>ROUND(E305*H305,2)</f>
        <v>0</v>
      </c>
      <c r="J305" s="241"/>
      <c r="K305" s="242">
        <f>ROUND(E305*J305,2)</f>
        <v>0</v>
      </c>
      <c r="L305" s="242">
        <v>21</v>
      </c>
      <c r="M305" s="242">
        <f>G305*(1+L305/100)</f>
        <v>0</v>
      </c>
      <c r="N305" s="240">
        <v>1.6629999999999999E-2</v>
      </c>
      <c r="O305" s="240">
        <f>ROUND(E305*N305,2)</f>
        <v>0</v>
      </c>
      <c r="P305" s="240">
        <v>0</v>
      </c>
      <c r="Q305" s="240">
        <f>ROUND(E305*P305,2)</f>
        <v>0</v>
      </c>
      <c r="R305" s="242" t="s">
        <v>249</v>
      </c>
      <c r="S305" s="242" t="s">
        <v>205</v>
      </c>
      <c r="T305" s="243" t="s">
        <v>206</v>
      </c>
      <c r="U305" s="221">
        <v>16.582999999999998</v>
      </c>
      <c r="V305" s="221">
        <f>ROUND(E305*U305,2)</f>
        <v>2.0299999999999998</v>
      </c>
      <c r="W305" s="221"/>
      <c r="X305" s="221" t="s">
        <v>207</v>
      </c>
      <c r="Y305" s="221" t="s">
        <v>208</v>
      </c>
      <c r="Z305" s="210"/>
      <c r="AA305" s="210"/>
      <c r="AB305" s="210"/>
      <c r="AC305" s="210"/>
      <c r="AD305" s="210"/>
      <c r="AE305" s="210"/>
      <c r="AF305" s="210"/>
      <c r="AG305" s="210" t="s">
        <v>209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">
      <c r="A306" s="217"/>
      <c r="B306" s="218"/>
      <c r="C306" s="254" t="s">
        <v>502</v>
      </c>
      <c r="D306" s="244"/>
      <c r="E306" s="244"/>
      <c r="F306" s="244"/>
      <c r="G306" s="244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21"/>
      <c r="Z306" s="210"/>
      <c r="AA306" s="210"/>
      <c r="AB306" s="210"/>
      <c r="AC306" s="210"/>
      <c r="AD306" s="210"/>
      <c r="AE306" s="210"/>
      <c r="AF306" s="210"/>
      <c r="AG306" s="210" t="s">
        <v>211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55" t="s">
        <v>503</v>
      </c>
      <c r="D307" s="223"/>
      <c r="E307" s="224">
        <v>0.1226</v>
      </c>
      <c r="F307" s="221"/>
      <c r="G307" s="221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  <c r="Z307" s="210"/>
      <c r="AA307" s="210"/>
      <c r="AB307" s="210"/>
      <c r="AC307" s="210"/>
      <c r="AD307" s="210"/>
      <c r="AE307" s="210"/>
      <c r="AF307" s="210"/>
      <c r="AG307" s="210" t="s">
        <v>213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17"/>
      <c r="B308" s="218"/>
      <c r="C308" s="256"/>
      <c r="D308" s="246"/>
      <c r="E308" s="246"/>
      <c r="F308" s="246"/>
      <c r="G308" s="246"/>
      <c r="H308" s="221"/>
      <c r="I308" s="221"/>
      <c r="J308" s="221"/>
      <c r="K308" s="221"/>
      <c r="L308" s="221"/>
      <c r="M308" s="221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21"/>
      <c r="Z308" s="210"/>
      <c r="AA308" s="210"/>
      <c r="AB308" s="210"/>
      <c r="AC308" s="210"/>
      <c r="AD308" s="210"/>
      <c r="AE308" s="210"/>
      <c r="AF308" s="210"/>
      <c r="AG308" s="210" t="s">
        <v>214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2.5" outlineLevel="1" x14ac:dyDescent="0.2">
      <c r="A309" s="237">
        <v>76</v>
      </c>
      <c r="B309" s="238" t="s">
        <v>504</v>
      </c>
      <c r="C309" s="253" t="s">
        <v>505</v>
      </c>
      <c r="D309" s="239" t="s">
        <v>263</v>
      </c>
      <c r="E309" s="240">
        <v>2.2464</v>
      </c>
      <c r="F309" s="241"/>
      <c r="G309" s="242">
        <f>ROUND(E309*F309,2)</f>
        <v>0</v>
      </c>
      <c r="H309" s="241"/>
      <c r="I309" s="242">
        <f>ROUND(E309*H309,2)</f>
        <v>0</v>
      </c>
      <c r="J309" s="241"/>
      <c r="K309" s="242">
        <f>ROUND(E309*J309,2)</f>
        <v>0</v>
      </c>
      <c r="L309" s="242">
        <v>21</v>
      </c>
      <c r="M309" s="242">
        <f>G309*(1+L309/100)</f>
        <v>0</v>
      </c>
      <c r="N309" s="240">
        <v>1.188E-2</v>
      </c>
      <c r="O309" s="240">
        <f>ROUND(E309*N309,2)</f>
        <v>0.03</v>
      </c>
      <c r="P309" s="240">
        <v>0</v>
      </c>
      <c r="Q309" s="240">
        <f>ROUND(E309*P309,2)</f>
        <v>0</v>
      </c>
      <c r="R309" s="242" t="s">
        <v>249</v>
      </c>
      <c r="S309" s="242" t="s">
        <v>205</v>
      </c>
      <c r="T309" s="243" t="s">
        <v>206</v>
      </c>
      <c r="U309" s="221">
        <v>15.433</v>
      </c>
      <c r="V309" s="221">
        <f>ROUND(E309*U309,2)</f>
        <v>34.67</v>
      </c>
      <c r="W309" s="221"/>
      <c r="X309" s="221" t="s">
        <v>207</v>
      </c>
      <c r="Y309" s="221" t="s">
        <v>208</v>
      </c>
      <c r="Z309" s="210"/>
      <c r="AA309" s="210"/>
      <c r="AB309" s="210"/>
      <c r="AC309" s="210"/>
      <c r="AD309" s="210"/>
      <c r="AE309" s="210"/>
      <c r="AF309" s="210"/>
      <c r="AG309" s="210" t="s">
        <v>209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">
      <c r="A310" s="217"/>
      <c r="B310" s="218"/>
      <c r="C310" s="254" t="s">
        <v>502</v>
      </c>
      <c r="D310" s="244"/>
      <c r="E310" s="244"/>
      <c r="F310" s="244"/>
      <c r="G310" s="244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  <c r="Z310" s="210"/>
      <c r="AA310" s="210"/>
      <c r="AB310" s="210"/>
      <c r="AC310" s="210"/>
      <c r="AD310" s="210"/>
      <c r="AE310" s="210"/>
      <c r="AF310" s="210"/>
      <c r="AG310" s="210" t="s">
        <v>211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2" x14ac:dyDescent="0.2">
      <c r="A311" s="217"/>
      <c r="B311" s="218"/>
      <c r="C311" s="255" t="s">
        <v>506</v>
      </c>
      <c r="D311" s="223"/>
      <c r="E311" s="224">
        <v>2.2464</v>
      </c>
      <c r="F311" s="221"/>
      <c r="G311" s="221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21"/>
      <c r="Z311" s="210"/>
      <c r="AA311" s="210"/>
      <c r="AB311" s="210"/>
      <c r="AC311" s="210"/>
      <c r="AD311" s="210"/>
      <c r="AE311" s="210"/>
      <c r="AF311" s="210"/>
      <c r="AG311" s="210" t="s">
        <v>213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17"/>
      <c r="B312" s="218"/>
      <c r="C312" s="256"/>
      <c r="D312" s="246"/>
      <c r="E312" s="246"/>
      <c r="F312" s="246"/>
      <c r="G312" s="246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0"/>
      <c r="AA312" s="210"/>
      <c r="AB312" s="210"/>
      <c r="AC312" s="210"/>
      <c r="AD312" s="210"/>
      <c r="AE312" s="210"/>
      <c r="AF312" s="210"/>
      <c r="AG312" s="210" t="s">
        <v>214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37">
        <v>77</v>
      </c>
      <c r="B313" s="238" t="s">
        <v>507</v>
      </c>
      <c r="C313" s="253" t="s">
        <v>508</v>
      </c>
      <c r="D313" s="239" t="s">
        <v>203</v>
      </c>
      <c r="E313" s="240">
        <v>8.4193999999999996</v>
      </c>
      <c r="F313" s="241"/>
      <c r="G313" s="242">
        <f>ROUND(E313*F313,2)</f>
        <v>0</v>
      </c>
      <c r="H313" s="241"/>
      <c r="I313" s="242">
        <f>ROUND(E313*H313,2)</f>
        <v>0</v>
      </c>
      <c r="J313" s="241"/>
      <c r="K313" s="242">
        <f>ROUND(E313*J313,2)</f>
        <v>0</v>
      </c>
      <c r="L313" s="242">
        <v>21</v>
      </c>
      <c r="M313" s="242">
        <f>G313*(1+L313/100)</f>
        <v>0</v>
      </c>
      <c r="N313" s="240">
        <v>2.5251100000000002</v>
      </c>
      <c r="O313" s="240">
        <f>ROUND(E313*N313,2)</f>
        <v>21.26</v>
      </c>
      <c r="P313" s="240">
        <v>0</v>
      </c>
      <c r="Q313" s="240">
        <f>ROUND(E313*P313,2)</f>
        <v>0</v>
      </c>
      <c r="R313" s="242" t="s">
        <v>249</v>
      </c>
      <c r="S313" s="242" t="s">
        <v>205</v>
      </c>
      <c r="T313" s="243" t="s">
        <v>206</v>
      </c>
      <c r="U313" s="221">
        <v>1.448</v>
      </c>
      <c r="V313" s="221">
        <f>ROUND(E313*U313,2)</f>
        <v>12.19</v>
      </c>
      <c r="W313" s="221"/>
      <c r="X313" s="221" t="s">
        <v>207</v>
      </c>
      <c r="Y313" s="221" t="s">
        <v>208</v>
      </c>
      <c r="Z313" s="210"/>
      <c r="AA313" s="210"/>
      <c r="AB313" s="210"/>
      <c r="AC313" s="210"/>
      <c r="AD313" s="210"/>
      <c r="AE313" s="210"/>
      <c r="AF313" s="210"/>
      <c r="AG313" s="210" t="s">
        <v>209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">
      <c r="A314" s="217"/>
      <c r="B314" s="218"/>
      <c r="C314" s="255" t="s">
        <v>509</v>
      </c>
      <c r="D314" s="223"/>
      <c r="E314" s="224">
        <v>1.472</v>
      </c>
      <c r="F314" s="221"/>
      <c r="G314" s="221"/>
      <c r="H314" s="221"/>
      <c r="I314" s="221"/>
      <c r="J314" s="221"/>
      <c r="K314" s="221"/>
      <c r="L314" s="221"/>
      <c r="M314" s="221"/>
      <c r="N314" s="220"/>
      <c r="O314" s="220"/>
      <c r="P314" s="220"/>
      <c r="Q314" s="220"/>
      <c r="R314" s="221"/>
      <c r="S314" s="221"/>
      <c r="T314" s="221"/>
      <c r="U314" s="221"/>
      <c r="V314" s="221"/>
      <c r="W314" s="221"/>
      <c r="X314" s="221"/>
      <c r="Y314" s="221"/>
      <c r="Z314" s="210"/>
      <c r="AA314" s="210"/>
      <c r="AB314" s="210"/>
      <c r="AC314" s="210"/>
      <c r="AD314" s="210"/>
      <c r="AE314" s="210"/>
      <c r="AF314" s="210"/>
      <c r="AG314" s="210" t="s">
        <v>213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17"/>
      <c r="B315" s="218"/>
      <c r="C315" s="255" t="s">
        <v>510</v>
      </c>
      <c r="D315" s="223"/>
      <c r="E315" s="224">
        <v>0.55200000000000005</v>
      </c>
      <c r="F315" s="221"/>
      <c r="G315" s="221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0"/>
      <c r="AA315" s="210"/>
      <c r="AB315" s="210"/>
      <c r="AC315" s="210"/>
      <c r="AD315" s="210"/>
      <c r="AE315" s="210"/>
      <c r="AF315" s="210"/>
      <c r="AG315" s="210" t="s">
        <v>213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17"/>
      <c r="B316" s="218"/>
      <c r="C316" s="255" t="s">
        <v>511</v>
      </c>
      <c r="D316" s="223"/>
      <c r="E316" s="224">
        <v>2.79</v>
      </c>
      <c r="F316" s="221"/>
      <c r="G316" s="221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21"/>
      <c r="Z316" s="210"/>
      <c r="AA316" s="210"/>
      <c r="AB316" s="210"/>
      <c r="AC316" s="210"/>
      <c r="AD316" s="210"/>
      <c r="AE316" s="210"/>
      <c r="AF316" s="210"/>
      <c r="AG316" s="210" t="s">
        <v>213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17"/>
      <c r="B317" s="218"/>
      <c r="C317" s="255" t="s">
        <v>512</v>
      </c>
      <c r="D317" s="223"/>
      <c r="E317" s="224">
        <v>2.3184</v>
      </c>
      <c r="F317" s="221"/>
      <c r="G317" s="221"/>
      <c r="H317" s="221"/>
      <c r="I317" s="221"/>
      <c r="J317" s="221"/>
      <c r="K317" s="221"/>
      <c r="L317" s="221"/>
      <c r="M317" s="221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21"/>
      <c r="Z317" s="210"/>
      <c r="AA317" s="210"/>
      <c r="AB317" s="210"/>
      <c r="AC317" s="210"/>
      <c r="AD317" s="210"/>
      <c r="AE317" s="210"/>
      <c r="AF317" s="210"/>
      <c r="AG317" s="210" t="s">
        <v>213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17"/>
      <c r="B318" s="218"/>
      <c r="C318" s="255" t="s">
        <v>513</v>
      </c>
      <c r="D318" s="223"/>
      <c r="E318" s="224">
        <v>1.2869999999999999</v>
      </c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0"/>
      <c r="AA318" s="210"/>
      <c r="AB318" s="210"/>
      <c r="AC318" s="210"/>
      <c r="AD318" s="210"/>
      <c r="AE318" s="210"/>
      <c r="AF318" s="210"/>
      <c r="AG318" s="210" t="s">
        <v>213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2" x14ac:dyDescent="0.2">
      <c r="A319" s="217"/>
      <c r="B319" s="218"/>
      <c r="C319" s="256"/>
      <c r="D319" s="246"/>
      <c r="E319" s="246"/>
      <c r="F319" s="246"/>
      <c r="G319" s="246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  <c r="Z319" s="210"/>
      <c r="AA319" s="210"/>
      <c r="AB319" s="210"/>
      <c r="AC319" s="210"/>
      <c r="AD319" s="210"/>
      <c r="AE319" s="210"/>
      <c r="AF319" s="210"/>
      <c r="AG319" s="210" t="s">
        <v>214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37">
        <v>78</v>
      </c>
      <c r="B320" s="238" t="s">
        <v>514</v>
      </c>
      <c r="C320" s="253" t="s">
        <v>515</v>
      </c>
      <c r="D320" s="239" t="s">
        <v>254</v>
      </c>
      <c r="E320" s="240">
        <v>24.6</v>
      </c>
      <c r="F320" s="241"/>
      <c r="G320" s="242">
        <f>ROUND(E320*F320,2)</f>
        <v>0</v>
      </c>
      <c r="H320" s="241"/>
      <c r="I320" s="242">
        <f>ROUND(E320*H320,2)</f>
        <v>0</v>
      </c>
      <c r="J320" s="241"/>
      <c r="K320" s="242">
        <f>ROUND(E320*J320,2)</f>
        <v>0</v>
      </c>
      <c r="L320" s="242">
        <v>21</v>
      </c>
      <c r="M320" s="242">
        <f>G320*(1+L320/100)</f>
        <v>0</v>
      </c>
      <c r="N320" s="240">
        <v>7.8200000000000006E-3</v>
      </c>
      <c r="O320" s="240">
        <f>ROUND(E320*N320,2)</f>
        <v>0.19</v>
      </c>
      <c r="P320" s="240">
        <v>0</v>
      </c>
      <c r="Q320" s="240">
        <f>ROUND(E320*P320,2)</f>
        <v>0</v>
      </c>
      <c r="R320" s="242" t="s">
        <v>249</v>
      </c>
      <c r="S320" s="242" t="s">
        <v>205</v>
      </c>
      <c r="T320" s="243" t="s">
        <v>206</v>
      </c>
      <c r="U320" s="221">
        <v>0.79</v>
      </c>
      <c r="V320" s="221">
        <f>ROUND(E320*U320,2)</f>
        <v>19.43</v>
      </c>
      <c r="W320" s="221"/>
      <c r="X320" s="221" t="s">
        <v>207</v>
      </c>
      <c r="Y320" s="221" t="s">
        <v>208</v>
      </c>
      <c r="Z320" s="210"/>
      <c r="AA320" s="210"/>
      <c r="AB320" s="210"/>
      <c r="AC320" s="210"/>
      <c r="AD320" s="210"/>
      <c r="AE320" s="210"/>
      <c r="AF320" s="210"/>
      <c r="AG320" s="210" t="s">
        <v>209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17"/>
      <c r="B321" s="218"/>
      <c r="C321" s="255" t="s">
        <v>516</v>
      </c>
      <c r="D321" s="223"/>
      <c r="E321" s="224">
        <v>3.36</v>
      </c>
      <c r="F321" s="221"/>
      <c r="G321" s="221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  <c r="Z321" s="210"/>
      <c r="AA321" s="210"/>
      <c r="AB321" s="210"/>
      <c r="AC321" s="210"/>
      <c r="AD321" s="210"/>
      <c r="AE321" s="210"/>
      <c r="AF321" s="210"/>
      <c r="AG321" s="210" t="s">
        <v>213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55" t="s">
        <v>517</v>
      </c>
      <c r="D322" s="223"/>
      <c r="E322" s="224">
        <v>3.36</v>
      </c>
      <c r="F322" s="221"/>
      <c r="G322" s="221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  <c r="Z322" s="210"/>
      <c r="AA322" s="210"/>
      <c r="AB322" s="210"/>
      <c r="AC322" s="210"/>
      <c r="AD322" s="210"/>
      <c r="AE322" s="210"/>
      <c r="AF322" s="210"/>
      <c r="AG322" s="210" t="s">
        <v>213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55" t="s">
        <v>518</v>
      </c>
      <c r="D323" s="223"/>
      <c r="E323" s="224">
        <v>9.3000000000000007</v>
      </c>
      <c r="F323" s="221"/>
      <c r="G323" s="221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21"/>
      <c r="Z323" s="210"/>
      <c r="AA323" s="210"/>
      <c r="AB323" s="210"/>
      <c r="AC323" s="210"/>
      <c r="AD323" s="210"/>
      <c r="AE323" s="210"/>
      <c r="AF323" s="210"/>
      <c r="AG323" s="210" t="s">
        <v>213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17"/>
      <c r="B324" s="218"/>
      <c r="C324" s="255" t="s">
        <v>519</v>
      </c>
      <c r="D324" s="223"/>
      <c r="E324" s="224">
        <v>8.58</v>
      </c>
      <c r="F324" s="221"/>
      <c r="G324" s="221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  <c r="Z324" s="210"/>
      <c r="AA324" s="210"/>
      <c r="AB324" s="210"/>
      <c r="AC324" s="210"/>
      <c r="AD324" s="210"/>
      <c r="AE324" s="210"/>
      <c r="AF324" s="210"/>
      <c r="AG324" s="210" t="s">
        <v>213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2" x14ac:dyDescent="0.2">
      <c r="A325" s="217"/>
      <c r="B325" s="218"/>
      <c r="C325" s="256"/>
      <c r="D325" s="246"/>
      <c r="E325" s="246"/>
      <c r="F325" s="246"/>
      <c r="G325" s="246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  <c r="Z325" s="210"/>
      <c r="AA325" s="210"/>
      <c r="AB325" s="210"/>
      <c r="AC325" s="210"/>
      <c r="AD325" s="210"/>
      <c r="AE325" s="210"/>
      <c r="AF325" s="210"/>
      <c r="AG325" s="210" t="s">
        <v>214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37">
        <v>79</v>
      </c>
      <c r="B326" s="238" t="s">
        <v>520</v>
      </c>
      <c r="C326" s="253" t="s">
        <v>521</v>
      </c>
      <c r="D326" s="239" t="s">
        <v>254</v>
      </c>
      <c r="E326" s="240">
        <v>24.6</v>
      </c>
      <c r="F326" s="241"/>
      <c r="G326" s="242">
        <f>ROUND(E326*F326,2)</f>
        <v>0</v>
      </c>
      <c r="H326" s="241"/>
      <c r="I326" s="242">
        <f>ROUND(E326*H326,2)</f>
        <v>0</v>
      </c>
      <c r="J326" s="241"/>
      <c r="K326" s="242">
        <f>ROUND(E326*J326,2)</f>
        <v>0</v>
      </c>
      <c r="L326" s="242">
        <v>21</v>
      </c>
      <c r="M326" s="242">
        <f>G326*(1+L326/100)</f>
        <v>0</v>
      </c>
      <c r="N326" s="240">
        <v>0</v>
      </c>
      <c r="O326" s="240">
        <f>ROUND(E326*N326,2)</f>
        <v>0</v>
      </c>
      <c r="P326" s="240">
        <v>0</v>
      </c>
      <c r="Q326" s="240">
        <f>ROUND(E326*P326,2)</f>
        <v>0</v>
      </c>
      <c r="R326" s="242" t="s">
        <v>249</v>
      </c>
      <c r="S326" s="242" t="s">
        <v>205</v>
      </c>
      <c r="T326" s="243" t="s">
        <v>206</v>
      </c>
      <c r="U326" s="221">
        <v>0.24</v>
      </c>
      <c r="V326" s="221">
        <f>ROUND(E326*U326,2)</f>
        <v>5.9</v>
      </c>
      <c r="W326" s="221"/>
      <c r="X326" s="221" t="s">
        <v>207</v>
      </c>
      <c r="Y326" s="221" t="s">
        <v>208</v>
      </c>
      <c r="Z326" s="210"/>
      <c r="AA326" s="210"/>
      <c r="AB326" s="210"/>
      <c r="AC326" s="210"/>
      <c r="AD326" s="210"/>
      <c r="AE326" s="210"/>
      <c r="AF326" s="210"/>
      <c r="AG326" s="210" t="s">
        <v>209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">
      <c r="A327" s="217"/>
      <c r="B327" s="218"/>
      <c r="C327" s="257"/>
      <c r="D327" s="248"/>
      <c r="E327" s="248"/>
      <c r="F327" s="248"/>
      <c r="G327" s="248"/>
      <c r="H327" s="221"/>
      <c r="I327" s="221"/>
      <c r="J327" s="221"/>
      <c r="K327" s="221"/>
      <c r="L327" s="221"/>
      <c r="M327" s="221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21"/>
      <c r="Z327" s="210"/>
      <c r="AA327" s="210"/>
      <c r="AB327" s="210"/>
      <c r="AC327" s="210"/>
      <c r="AD327" s="210"/>
      <c r="AE327" s="210"/>
      <c r="AF327" s="210"/>
      <c r="AG327" s="210" t="s">
        <v>214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37">
        <v>80</v>
      </c>
      <c r="B328" s="238" t="s">
        <v>522</v>
      </c>
      <c r="C328" s="253" t="s">
        <v>523</v>
      </c>
      <c r="D328" s="239" t="s">
        <v>356</v>
      </c>
      <c r="E328" s="240">
        <v>55.2</v>
      </c>
      <c r="F328" s="241"/>
      <c r="G328" s="242">
        <f>ROUND(E328*F328,2)</f>
        <v>0</v>
      </c>
      <c r="H328" s="241"/>
      <c r="I328" s="242">
        <f>ROUND(E328*H328,2)</f>
        <v>0</v>
      </c>
      <c r="J328" s="241"/>
      <c r="K328" s="242">
        <f>ROUND(E328*J328,2)</f>
        <v>0</v>
      </c>
      <c r="L328" s="242">
        <v>21</v>
      </c>
      <c r="M328" s="242">
        <f>G328*(1+L328/100)</f>
        <v>0</v>
      </c>
      <c r="N328" s="240">
        <v>3.5580000000000001E-2</v>
      </c>
      <c r="O328" s="240">
        <f>ROUND(E328*N328,2)</f>
        <v>1.96</v>
      </c>
      <c r="P328" s="240">
        <v>0</v>
      </c>
      <c r="Q328" s="240">
        <f>ROUND(E328*P328,2)</f>
        <v>0</v>
      </c>
      <c r="R328" s="242" t="s">
        <v>249</v>
      </c>
      <c r="S328" s="242" t="s">
        <v>205</v>
      </c>
      <c r="T328" s="243" t="s">
        <v>206</v>
      </c>
      <c r="U328" s="221">
        <v>0.4</v>
      </c>
      <c r="V328" s="221">
        <f>ROUND(E328*U328,2)</f>
        <v>22.08</v>
      </c>
      <c r="W328" s="221"/>
      <c r="X328" s="221" t="s">
        <v>207</v>
      </c>
      <c r="Y328" s="221" t="s">
        <v>208</v>
      </c>
      <c r="Z328" s="210"/>
      <c r="AA328" s="210"/>
      <c r="AB328" s="210"/>
      <c r="AC328" s="210"/>
      <c r="AD328" s="210"/>
      <c r="AE328" s="210"/>
      <c r="AF328" s="210"/>
      <c r="AG328" s="210" t="s">
        <v>209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2" x14ac:dyDescent="0.2">
      <c r="A329" s="217"/>
      <c r="B329" s="218"/>
      <c r="C329" s="255" t="s">
        <v>524</v>
      </c>
      <c r="D329" s="223"/>
      <c r="E329" s="224">
        <v>55.2</v>
      </c>
      <c r="F329" s="221"/>
      <c r="G329" s="221"/>
      <c r="H329" s="221"/>
      <c r="I329" s="221"/>
      <c r="J329" s="221"/>
      <c r="K329" s="221"/>
      <c r="L329" s="221"/>
      <c r="M329" s="221"/>
      <c r="N329" s="220"/>
      <c r="O329" s="220"/>
      <c r="P329" s="220"/>
      <c r="Q329" s="220"/>
      <c r="R329" s="221"/>
      <c r="S329" s="221"/>
      <c r="T329" s="221"/>
      <c r="U329" s="221"/>
      <c r="V329" s="221"/>
      <c r="W329" s="221"/>
      <c r="X329" s="221"/>
      <c r="Y329" s="221"/>
      <c r="Z329" s="210"/>
      <c r="AA329" s="210"/>
      <c r="AB329" s="210"/>
      <c r="AC329" s="210"/>
      <c r="AD329" s="210"/>
      <c r="AE329" s="210"/>
      <c r="AF329" s="210"/>
      <c r="AG329" s="210" t="s">
        <v>213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17"/>
      <c r="B330" s="218"/>
      <c r="C330" s="256"/>
      <c r="D330" s="246"/>
      <c r="E330" s="246"/>
      <c r="F330" s="246"/>
      <c r="G330" s="246"/>
      <c r="H330" s="221"/>
      <c r="I330" s="221"/>
      <c r="J330" s="221"/>
      <c r="K330" s="221"/>
      <c r="L330" s="221"/>
      <c r="M330" s="221"/>
      <c r="N330" s="220"/>
      <c r="O330" s="220"/>
      <c r="P330" s="220"/>
      <c r="Q330" s="220"/>
      <c r="R330" s="221"/>
      <c r="S330" s="221"/>
      <c r="T330" s="221"/>
      <c r="U330" s="221"/>
      <c r="V330" s="221"/>
      <c r="W330" s="221"/>
      <c r="X330" s="221"/>
      <c r="Y330" s="221"/>
      <c r="Z330" s="210"/>
      <c r="AA330" s="210"/>
      <c r="AB330" s="210"/>
      <c r="AC330" s="210"/>
      <c r="AD330" s="210"/>
      <c r="AE330" s="210"/>
      <c r="AF330" s="210"/>
      <c r="AG330" s="210" t="s">
        <v>214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37">
        <v>81</v>
      </c>
      <c r="B331" s="238" t="s">
        <v>525</v>
      </c>
      <c r="C331" s="253" t="s">
        <v>526</v>
      </c>
      <c r="D331" s="239" t="s">
        <v>263</v>
      </c>
      <c r="E331" s="240">
        <v>1.16188</v>
      </c>
      <c r="F331" s="241"/>
      <c r="G331" s="242">
        <f>ROUND(E331*F331,2)</f>
        <v>0</v>
      </c>
      <c r="H331" s="241"/>
      <c r="I331" s="242">
        <f>ROUND(E331*H331,2)</f>
        <v>0</v>
      </c>
      <c r="J331" s="241"/>
      <c r="K331" s="242">
        <f>ROUND(E331*J331,2)</f>
        <v>0</v>
      </c>
      <c r="L331" s="242">
        <v>21</v>
      </c>
      <c r="M331" s="242">
        <f>G331*(1+L331/100)</f>
        <v>0</v>
      </c>
      <c r="N331" s="240">
        <v>1.0166500000000001</v>
      </c>
      <c r="O331" s="240">
        <f>ROUND(E331*N331,2)</f>
        <v>1.18</v>
      </c>
      <c r="P331" s="240">
        <v>0</v>
      </c>
      <c r="Q331" s="240">
        <f>ROUND(E331*P331,2)</f>
        <v>0</v>
      </c>
      <c r="R331" s="242" t="s">
        <v>249</v>
      </c>
      <c r="S331" s="242" t="s">
        <v>205</v>
      </c>
      <c r="T331" s="243" t="s">
        <v>206</v>
      </c>
      <c r="U331" s="221">
        <v>27.672999999999998</v>
      </c>
      <c r="V331" s="221">
        <f>ROUND(E331*U331,2)</f>
        <v>32.15</v>
      </c>
      <c r="W331" s="221"/>
      <c r="X331" s="221" t="s">
        <v>207</v>
      </c>
      <c r="Y331" s="221" t="s">
        <v>208</v>
      </c>
      <c r="Z331" s="210"/>
      <c r="AA331" s="210"/>
      <c r="AB331" s="210"/>
      <c r="AC331" s="210"/>
      <c r="AD331" s="210"/>
      <c r="AE331" s="210"/>
      <c r="AF331" s="210"/>
      <c r="AG331" s="210" t="s">
        <v>209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17"/>
      <c r="B332" s="218"/>
      <c r="C332" s="254" t="s">
        <v>527</v>
      </c>
      <c r="D332" s="244"/>
      <c r="E332" s="244"/>
      <c r="F332" s="244"/>
      <c r="G332" s="244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0"/>
      <c r="AA332" s="210"/>
      <c r="AB332" s="210"/>
      <c r="AC332" s="210"/>
      <c r="AD332" s="210"/>
      <c r="AE332" s="210"/>
      <c r="AF332" s="210"/>
      <c r="AG332" s="210" t="s">
        <v>211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2" x14ac:dyDescent="0.2">
      <c r="A333" s="217"/>
      <c r="B333" s="218"/>
      <c r="C333" s="260" t="s">
        <v>297</v>
      </c>
      <c r="D333" s="225"/>
      <c r="E333" s="226"/>
      <c r="F333" s="221"/>
      <c r="G333" s="221"/>
      <c r="H333" s="221"/>
      <c r="I333" s="221"/>
      <c r="J333" s="221"/>
      <c r="K333" s="221"/>
      <c r="L333" s="221"/>
      <c r="M333" s="221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21"/>
      <c r="Z333" s="210"/>
      <c r="AA333" s="210"/>
      <c r="AB333" s="210"/>
      <c r="AC333" s="210"/>
      <c r="AD333" s="210"/>
      <c r="AE333" s="210"/>
      <c r="AF333" s="210"/>
      <c r="AG333" s="210" t="s">
        <v>213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17"/>
      <c r="B334" s="218"/>
      <c r="C334" s="261" t="s">
        <v>528</v>
      </c>
      <c r="D334" s="225"/>
      <c r="E334" s="226">
        <v>1.472</v>
      </c>
      <c r="F334" s="221"/>
      <c r="G334" s="221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  <c r="Z334" s="210"/>
      <c r="AA334" s="210"/>
      <c r="AB334" s="210"/>
      <c r="AC334" s="210"/>
      <c r="AD334" s="210"/>
      <c r="AE334" s="210"/>
      <c r="AF334" s="210"/>
      <c r="AG334" s="210" t="s">
        <v>213</v>
      </c>
      <c r="AH334" s="210">
        <v>2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17"/>
      <c r="B335" s="218"/>
      <c r="C335" s="261" t="s">
        <v>529</v>
      </c>
      <c r="D335" s="225"/>
      <c r="E335" s="226">
        <v>0.55200000000000005</v>
      </c>
      <c r="F335" s="221"/>
      <c r="G335" s="221"/>
      <c r="H335" s="221"/>
      <c r="I335" s="221"/>
      <c r="J335" s="221"/>
      <c r="K335" s="221"/>
      <c r="L335" s="221"/>
      <c r="M335" s="221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21"/>
      <c r="Z335" s="210"/>
      <c r="AA335" s="210"/>
      <c r="AB335" s="210"/>
      <c r="AC335" s="210"/>
      <c r="AD335" s="210"/>
      <c r="AE335" s="210"/>
      <c r="AF335" s="210"/>
      <c r="AG335" s="210" t="s">
        <v>213</v>
      </c>
      <c r="AH335" s="210">
        <v>2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17"/>
      <c r="B336" s="218"/>
      <c r="C336" s="261" t="s">
        <v>530</v>
      </c>
      <c r="D336" s="225"/>
      <c r="E336" s="226">
        <v>2.79</v>
      </c>
      <c r="F336" s="221"/>
      <c r="G336" s="221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21"/>
      <c r="Z336" s="210"/>
      <c r="AA336" s="210"/>
      <c r="AB336" s="210"/>
      <c r="AC336" s="210"/>
      <c r="AD336" s="210"/>
      <c r="AE336" s="210"/>
      <c r="AF336" s="210"/>
      <c r="AG336" s="210" t="s">
        <v>213</v>
      </c>
      <c r="AH336" s="210">
        <v>2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17"/>
      <c r="B337" s="218"/>
      <c r="C337" s="261" t="s">
        <v>531</v>
      </c>
      <c r="D337" s="225"/>
      <c r="E337" s="226">
        <v>2.3184</v>
      </c>
      <c r="F337" s="221"/>
      <c r="G337" s="221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21"/>
      <c r="Z337" s="210"/>
      <c r="AA337" s="210"/>
      <c r="AB337" s="210"/>
      <c r="AC337" s="210"/>
      <c r="AD337" s="210"/>
      <c r="AE337" s="210"/>
      <c r="AF337" s="210"/>
      <c r="AG337" s="210" t="s">
        <v>213</v>
      </c>
      <c r="AH337" s="210">
        <v>2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17"/>
      <c r="B338" s="218"/>
      <c r="C338" s="261" t="s">
        <v>532</v>
      </c>
      <c r="D338" s="225"/>
      <c r="E338" s="226">
        <v>1.2869999999999999</v>
      </c>
      <c r="F338" s="221"/>
      <c r="G338" s="221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21"/>
      <c r="Z338" s="210"/>
      <c r="AA338" s="210"/>
      <c r="AB338" s="210"/>
      <c r="AC338" s="210"/>
      <c r="AD338" s="210"/>
      <c r="AE338" s="210"/>
      <c r="AF338" s="210"/>
      <c r="AG338" s="210" t="s">
        <v>213</v>
      </c>
      <c r="AH338" s="210">
        <v>2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17"/>
      <c r="B339" s="218"/>
      <c r="C339" s="262" t="s">
        <v>303</v>
      </c>
      <c r="D339" s="227"/>
      <c r="E339" s="228">
        <v>8.4193999999999996</v>
      </c>
      <c r="F339" s="221"/>
      <c r="G339" s="221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21"/>
      <c r="Z339" s="210"/>
      <c r="AA339" s="210"/>
      <c r="AB339" s="210"/>
      <c r="AC339" s="210"/>
      <c r="AD339" s="210"/>
      <c r="AE339" s="210"/>
      <c r="AF339" s="210"/>
      <c r="AG339" s="210" t="s">
        <v>213</v>
      </c>
      <c r="AH339" s="210">
        <v>3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60" t="s">
        <v>304</v>
      </c>
      <c r="D340" s="225"/>
      <c r="E340" s="226"/>
      <c r="F340" s="221"/>
      <c r="G340" s="221"/>
      <c r="H340" s="221"/>
      <c r="I340" s="221"/>
      <c r="J340" s="221"/>
      <c r="K340" s="221"/>
      <c r="L340" s="221"/>
      <c r="M340" s="221"/>
      <c r="N340" s="220"/>
      <c r="O340" s="220"/>
      <c r="P340" s="220"/>
      <c r="Q340" s="220"/>
      <c r="R340" s="221"/>
      <c r="S340" s="221"/>
      <c r="T340" s="221"/>
      <c r="U340" s="221"/>
      <c r="V340" s="221"/>
      <c r="W340" s="221"/>
      <c r="X340" s="221"/>
      <c r="Y340" s="221"/>
      <c r="Z340" s="210"/>
      <c r="AA340" s="210"/>
      <c r="AB340" s="210"/>
      <c r="AC340" s="210"/>
      <c r="AD340" s="210"/>
      <c r="AE340" s="210"/>
      <c r="AF340" s="210"/>
      <c r="AG340" s="210" t="s">
        <v>213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17"/>
      <c r="B341" s="218"/>
      <c r="C341" s="255" t="s">
        <v>533</v>
      </c>
      <c r="D341" s="223"/>
      <c r="E341" s="224">
        <v>1.16188</v>
      </c>
      <c r="F341" s="221"/>
      <c r="G341" s="221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  <c r="Z341" s="210"/>
      <c r="AA341" s="210"/>
      <c r="AB341" s="210"/>
      <c r="AC341" s="210"/>
      <c r="AD341" s="210"/>
      <c r="AE341" s="210"/>
      <c r="AF341" s="210"/>
      <c r="AG341" s="210" t="s">
        <v>213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2" x14ac:dyDescent="0.2">
      <c r="A342" s="217"/>
      <c r="B342" s="218"/>
      <c r="C342" s="256"/>
      <c r="D342" s="246"/>
      <c r="E342" s="246"/>
      <c r="F342" s="246"/>
      <c r="G342" s="246"/>
      <c r="H342" s="221"/>
      <c r="I342" s="221"/>
      <c r="J342" s="221"/>
      <c r="K342" s="221"/>
      <c r="L342" s="221"/>
      <c r="M342" s="221"/>
      <c r="N342" s="220"/>
      <c r="O342" s="220"/>
      <c r="P342" s="220"/>
      <c r="Q342" s="220"/>
      <c r="R342" s="221"/>
      <c r="S342" s="221"/>
      <c r="T342" s="221"/>
      <c r="U342" s="221"/>
      <c r="V342" s="221"/>
      <c r="W342" s="221"/>
      <c r="X342" s="221"/>
      <c r="Y342" s="221"/>
      <c r="Z342" s="210"/>
      <c r="AA342" s="210"/>
      <c r="AB342" s="210"/>
      <c r="AC342" s="210"/>
      <c r="AD342" s="210"/>
      <c r="AE342" s="210"/>
      <c r="AF342" s="210"/>
      <c r="AG342" s="210" t="s">
        <v>214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ht="22.5" outlineLevel="1" x14ac:dyDescent="0.2">
      <c r="A343" s="237">
        <v>82</v>
      </c>
      <c r="B343" s="238" t="s">
        <v>534</v>
      </c>
      <c r="C343" s="253" t="s">
        <v>535</v>
      </c>
      <c r="D343" s="239" t="s">
        <v>263</v>
      </c>
      <c r="E343" s="240">
        <v>0.13241</v>
      </c>
      <c r="F343" s="241"/>
      <c r="G343" s="242">
        <f>ROUND(E343*F343,2)</f>
        <v>0</v>
      </c>
      <c r="H343" s="241"/>
      <c r="I343" s="242">
        <f>ROUND(E343*H343,2)</f>
        <v>0</v>
      </c>
      <c r="J343" s="241"/>
      <c r="K343" s="242">
        <f>ROUND(E343*J343,2)</f>
        <v>0</v>
      </c>
      <c r="L343" s="242">
        <v>21</v>
      </c>
      <c r="M343" s="242">
        <f>G343*(1+L343/100)</f>
        <v>0</v>
      </c>
      <c r="N343" s="240">
        <v>1</v>
      </c>
      <c r="O343" s="240">
        <f>ROUND(E343*N343,2)</f>
        <v>0.13</v>
      </c>
      <c r="P343" s="240">
        <v>0</v>
      </c>
      <c r="Q343" s="240">
        <f>ROUND(E343*P343,2)</f>
        <v>0</v>
      </c>
      <c r="R343" s="242" t="s">
        <v>371</v>
      </c>
      <c r="S343" s="242" t="s">
        <v>205</v>
      </c>
      <c r="T343" s="243" t="s">
        <v>206</v>
      </c>
      <c r="U343" s="221">
        <v>0</v>
      </c>
      <c r="V343" s="221">
        <f>ROUND(E343*U343,2)</f>
        <v>0</v>
      </c>
      <c r="W343" s="221"/>
      <c r="X343" s="221" t="s">
        <v>372</v>
      </c>
      <c r="Y343" s="221" t="s">
        <v>208</v>
      </c>
      <c r="Z343" s="210"/>
      <c r="AA343" s="210"/>
      <c r="AB343" s="210"/>
      <c r="AC343" s="210"/>
      <c r="AD343" s="210"/>
      <c r="AE343" s="210"/>
      <c r="AF343" s="210"/>
      <c r="AG343" s="210" t="s">
        <v>373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2" x14ac:dyDescent="0.2">
      <c r="A344" s="217"/>
      <c r="B344" s="218"/>
      <c r="C344" s="255" t="s">
        <v>536</v>
      </c>
      <c r="D344" s="223"/>
      <c r="E344" s="224">
        <v>0.13241</v>
      </c>
      <c r="F344" s="221"/>
      <c r="G344" s="221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21"/>
      <c r="Z344" s="210"/>
      <c r="AA344" s="210"/>
      <c r="AB344" s="210"/>
      <c r="AC344" s="210"/>
      <c r="AD344" s="210"/>
      <c r="AE344" s="210"/>
      <c r="AF344" s="210"/>
      <c r="AG344" s="210" t="s">
        <v>213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">
      <c r="A345" s="217"/>
      <c r="B345" s="218"/>
      <c r="C345" s="256"/>
      <c r="D345" s="246"/>
      <c r="E345" s="246"/>
      <c r="F345" s="246"/>
      <c r="G345" s="246"/>
      <c r="H345" s="221"/>
      <c r="I345" s="221"/>
      <c r="J345" s="221"/>
      <c r="K345" s="221"/>
      <c r="L345" s="221"/>
      <c r="M345" s="221"/>
      <c r="N345" s="220"/>
      <c r="O345" s="220"/>
      <c r="P345" s="220"/>
      <c r="Q345" s="220"/>
      <c r="R345" s="221"/>
      <c r="S345" s="221"/>
      <c r="T345" s="221"/>
      <c r="U345" s="221"/>
      <c r="V345" s="221"/>
      <c r="W345" s="221"/>
      <c r="X345" s="221"/>
      <c r="Y345" s="221"/>
      <c r="Z345" s="210"/>
      <c r="AA345" s="210"/>
      <c r="AB345" s="210"/>
      <c r="AC345" s="210"/>
      <c r="AD345" s="210"/>
      <c r="AE345" s="210"/>
      <c r="AF345" s="210"/>
      <c r="AG345" s="210" t="s">
        <v>214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2.5" outlineLevel="1" x14ac:dyDescent="0.2">
      <c r="A346" s="237">
        <v>83</v>
      </c>
      <c r="B346" s="238" t="s">
        <v>537</v>
      </c>
      <c r="C346" s="253" t="s">
        <v>538</v>
      </c>
      <c r="D346" s="239" t="s">
        <v>263</v>
      </c>
      <c r="E346" s="240">
        <v>2.42611</v>
      </c>
      <c r="F346" s="241"/>
      <c r="G346" s="242">
        <f>ROUND(E346*F346,2)</f>
        <v>0</v>
      </c>
      <c r="H346" s="241"/>
      <c r="I346" s="242">
        <f>ROUND(E346*H346,2)</f>
        <v>0</v>
      </c>
      <c r="J346" s="241"/>
      <c r="K346" s="242">
        <f>ROUND(E346*J346,2)</f>
        <v>0</v>
      </c>
      <c r="L346" s="242">
        <v>21</v>
      </c>
      <c r="M346" s="242">
        <f>G346*(1+L346/100)</f>
        <v>0</v>
      </c>
      <c r="N346" s="240">
        <v>1</v>
      </c>
      <c r="O346" s="240">
        <f>ROUND(E346*N346,2)</f>
        <v>2.4300000000000002</v>
      </c>
      <c r="P346" s="240">
        <v>0</v>
      </c>
      <c r="Q346" s="240">
        <f>ROUND(E346*P346,2)</f>
        <v>0</v>
      </c>
      <c r="R346" s="242" t="s">
        <v>371</v>
      </c>
      <c r="S346" s="242" t="s">
        <v>205</v>
      </c>
      <c r="T346" s="243" t="s">
        <v>206</v>
      </c>
      <c r="U346" s="221">
        <v>0</v>
      </c>
      <c r="V346" s="221">
        <f>ROUND(E346*U346,2)</f>
        <v>0</v>
      </c>
      <c r="W346" s="221"/>
      <c r="X346" s="221" t="s">
        <v>372</v>
      </c>
      <c r="Y346" s="221" t="s">
        <v>208</v>
      </c>
      <c r="Z346" s="210"/>
      <c r="AA346" s="210"/>
      <c r="AB346" s="210"/>
      <c r="AC346" s="210"/>
      <c r="AD346" s="210"/>
      <c r="AE346" s="210"/>
      <c r="AF346" s="210"/>
      <c r="AG346" s="210" t="s">
        <v>373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">
      <c r="A347" s="217"/>
      <c r="B347" s="218"/>
      <c r="C347" s="255" t="s">
        <v>539</v>
      </c>
      <c r="D347" s="223"/>
      <c r="E347" s="224">
        <v>2.42611</v>
      </c>
      <c r="F347" s="221"/>
      <c r="G347" s="221"/>
      <c r="H347" s="221"/>
      <c r="I347" s="221"/>
      <c r="J347" s="221"/>
      <c r="K347" s="221"/>
      <c r="L347" s="221"/>
      <c r="M347" s="221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21"/>
      <c r="Z347" s="210"/>
      <c r="AA347" s="210"/>
      <c r="AB347" s="210"/>
      <c r="AC347" s="210"/>
      <c r="AD347" s="210"/>
      <c r="AE347" s="210"/>
      <c r="AF347" s="210"/>
      <c r="AG347" s="210" t="s">
        <v>213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">
      <c r="A348" s="217"/>
      <c r="B348" s="218"/>
      <c r="C348" s="256"/>
      <c r="D348" s="246"/>
      <c r="E348" s="246"/>
      <c r="F348" s="246"/>
      <c r="G348" s="246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  <c r="Z348" s="210"/>
      <c r="AA348" s="210"/>
      <c r="AB348" s="210"/>
      <c r="AC348" s="210"/>
      <c r="AD348" s="210"/>
      <c r="AE348" s="210"/>
      <c r="AF348" s="210"/>
      <c r="AG348" s="210" t="s">
        <v>214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x14ac:dyDescent="0.2">
      <c r="A349" s="230" t="s">
        <v>199</v>
      </c>
      <c r="B349" s="231" t="s">
        <v>95</v>
      </c>
      <c r="C349" s="252" t="s">
        <v>96</v>
      </c>
      <c r="D349" s="232"/>
      <c r="E349" s="233"/>
      <c r="F349" s="234"/>
      <c r="G349" s="234">
        <f>SUMIF(AG350:AG368,"&lt;&gt;NOR",G350:G368)</f>
        <v>0</v>
      </c>
      <c r="H349" s="234"/>
      <c r="I349" s="234">
        <f>SUM(I350:I368)</f>
        <v>0</v>
      </c>
      <c r="J349" s="234"/>
      <c r="K349" s="234">
        <f>SUM(K350:K368)</f>
        <v>0</v>
      </c>
      <c r="L349" s="234"/>
      <c r="M349" s="234">
        <f>SUM(M350:M368)</f>
        <v>0</v>
      </c>
      <c r="N349" s="233"/>
      <c r="O349" s="233">
        <f>SUM(O350:O368)</f>
        <v>4.05</v>
      </c>
      <c r="P349" s="233"/>
      <c r="Q349" s="233">
        <f>SUM(Q350:Q368)</f>
        <v>0</v>
      </c>
      <c r="R349" s="234"/>
      <c r="S349" s="234"/>
      <c r="T349" s="235"/>
      <c r="U349" s="229"/>
      <c r="V349" s="229">
        <f>SUM(V350:V368)</f>
        <v>291.81</v>
      </c>
      <c r="W349" s="229"/>
      <c r="X349" s="229"/>
      <c r="Y349" s="229"/>
      <c r="AG349" t="s">
        <v>200</v>
      </c>
    </row>
    <row r="350" spans="1:60" ht="22.5" outlineLevel="1" x14ac:dyDescent="0.2">
      <c r="A350" s="237">
        <v>84</v>
      </c>
      <c r="B350" s="238" t="s">
        <v>540</v>
      </c>
      <c r="C350" s="253" t="s">
        <v>541</v>
      </c>
      <c r="D350" s="239" t="s">
        <v>254</v>
      </c>
      <c r="E350" s="240">
        <v>82.237499999999997</v>
      </c>
      <c r="F350" s="241"/>
      <c r="G350" s="242">
        <f>ROUND(E350*F350,2)</f>
        <v>0</v>
      </c>
      <c r="H350" s="241"/>
      <c r="I350" s="242">
        <f>ROUND(E350*H350,2)</f>
        <v>0</v>
      </c>
      <c r="J350" s="241"/>
      <c r="K350" s="242">
        <f>ROUND(E350*J350,2)</f>
        <v>0</v>
      </c>
      <c r="L350" s="242">
        <v>21</v>
      </c>
      <c r="M350" s="242">
        <f>G350*(1+L350/100)</f>
        <v>0</v>
      </c>
      <c r="N350" s="240">
        <v>1.1610000000000001E-2</v>
      </c>
      <c r="O350" s="240">
        <f>ROUND(E350*N350,2)</f>
        <v>0.95</v>
      </c>
      <c r="P350" s="240">
        <v>0</v>
      </c>
      <c r="Q350" s="240">
        <f>ROUND(E350*P350,2)</f>
        <v>0</v>
      </c>
      <c r="R350" s="242" t="s">
        <v>249</v>
      </c>
      <c r="S350" s="242" t="s">
        <v>205</v>
      </c>
      <c r="T350" s="243" t="s">
        <v>206</v>
      </c>
      <c r="U350" s="221">
        <v>0.61299999999999999</v>
      </c>
      <c r="V350" s="221">
        <f>ROUND(E350*U350,2)</f>
        <v>50.41</v>
      </c>
      <c r="W350" s="221"/>
      <c r="X350" s="221" t="s">
        <v>207</v>
      </c>
      <c r="Y350" s="221" t="s">
        <v>208</v>
      </c>
      <c r="Z350" s="210"/>
      <c r="AA350" s="210"/>
      <c r="AB350" s="210"/>
      <c r="AC350" s="210"/>
      <c r="AD350" s="210"/>
      <c r="AE350" s="210"/>
      <c r="AF350" s="210"/>
      <c r="AG350" s="210" t="s">
        <v>209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">
      <c r="A351" s="217"/>
      <c r="B351" s="218"/>
      <c r="C351" s="255" t="s">
        <v>542</v>
      </c>
      <c r="D351" s="223"/>
      <c r="E351" s="224">
        <v>82.237499999999997</v>
      </c>
      <c r="F351" s="221"/>
      <c r="G351" s="221"/>
      <c r="H351" s="221"/>
      <c r="I351" s="221"/>
      <c r="J351" s="221"/>
      <c r="K351" s="221"/>
      <c r="L351" s="221"/>
      <c r="M351" s="221"/>
      <c r="N351" s="220"/>
      <c r="O351" s="220"/>
      <c r="P351" s="220"/>
      <c r="Q351" s="220"/>
      <c r="R351" s="221"/>
      <c r="S351" s="221"/>
      <c r="T351" s="221"/>
      <c r="U351" s="221"/>
      <c r="V351" s="221"/>
      <c r="W351" s="221"/>
      <c r="X351" s="221"/>
      <c r="Y351" s="221"/>
      <c r="Z351" s="210"/>
      <c r="AA351" s="210"/>
      <c r="AB351" s="210"/>
      <c r="AC351" s="210"/>
      <c r="AD351" s="210"/>
      <c r="AE351" s="210"/>
      <c r="AF351" s="210"/>
      <c r="AG351" s="210" t="s">
        <v>213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">
      <c r="A352" s="217"/>
      <c r="B352" s="218"/>
      <c r="C352" s="256"/>
      <c r="D352" s="246"/>
      <c r="E352" s="246"/>
      <c r="F352" s="246"/>
      <c r="G352" s="246"/>
      <c r="H352" s="221"/>
      <c r="I352" s="221"/>
      <c r="J352" s="221"/>
      <c r="K352" s="221"/>
      <c r="L352" s="221"/>
      <c r="M352" s="221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21"/>
      <c r="Z352" s="210"/>
      <c r="AA352" s="210"/>
      <c r="AB352" s="210"/>
      <c r="AC352" s="210"/>
      <c r="AD352" s="210"/>
      <c r="AE352" s="210"/>
      <c r="AF352" s="210"/>
      <c r="AG352" s="210" t="s">
        <v>214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ht="22.5" outlineLevel="1" x14ac:dyDescent="0.2">
      <c r="A353" s="237">
        <v>85</v>
      </c>
      <c r="B353" s="238" t="s">
        <v>543</v>
      </c>
      <c r="C353" s="253" t="s">
        <v>544</v>
      </c>
      <c r="D353" s="239" t="s">
        <v>254</v>
      </c>
      <c r="E353" s="240">
        <v>169</v>
      </c>
      <c r="F353" s="241"/>
      <c r="G353" s="242">
        <f>ROUND(E353*F353,2)</f>
        <v>0</v>
      </c>
      <c r="H353" s="241"/>
      <c r="I353" s="242">
        <f>ROUND(E353*H353,2)</f>
        <v>0</v>
      </c>
      <c r="J353" s="241"/>
      <c r="K353" s="242">
        <f>ROUND(E353*J353,2)</f>
        <v>0</v>
      </c>
      <c r="L353" s="242">
        <v>21</v>
      </c>
      <c r="M353" s="242">
        <f>G353*(1+L353/100)</f>
        <v>0</v>
      </c>
      <c r="N353" s="240">
        <v>1.1900000000000001E-2</v>
      </c>
      <c r="O353" s="240">
        <f>ROUND(E353*N353,2)</f>
        <v>2.0099999999999998</v>
      </c>
      <c r="P353" s="240">
        <v>0</v>
      </c>
      <c r="Q353" s="240">
        <f>ROUND(E353*P353,2)</f>
        <v>0</v>
      </c>
      <c r="R353" s="242" t="s">
        <v>249</v>
      </c>
      <c r="S353" s="242" t="s">
        <v>205</v>
      </c>
      <c r="T353" s="243" t="s">
        <v>206</v>
      </c>
      <c r="U353" s="221">
        <v>0.95</v>
      </c>
      <c r="V353" s="221">
        <f>ROUND(E353*U353,2)</f>
        <v>160.55000000000001</v>
      </c>
      <c r="W353" s="221"/>
      <c r="X353" s="221" t="s">
        <v>207</v>
      </c>
      <c r="Y353" s="221" t="s">
        <v>208</v>
      </c>
      <c r="Z353" s="210"/>
      <c r="AA353" s="210"/>
      <c r="AB353" s="210"/>
      <c r="AC353" s="210"/>
      <c r="AD353" s="210"/>
      <c r="AE353" s="210"/>
      <c r="AF353" s="210"/>
      <c r="AG353" s="210" t="s">
        <v>209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2" x14ac:dyDescent="0.2">
      <c r="A354" s="217"/>
      <c r="B354" s="218"/>
      <c r="C354" s="259" t="s">
        <v>545</v>
      </c>
      <c r="D354" s="250"/>
      <c r="E354" s="250"/>
      <c r="F354" s="250"/>
      <c r="G354" s="250"/>
      <c r="H354" s="221"/>
      <c r="I354" s="221"/>
      <c r="J354" s="221"/>
      <c r="K354" s="221"/>
      <c r="L354" s="221"/>
      <c r="M354" s="221"/>
      <c r="N354" s="220"/>
      <c r="O354" s="220"/>
      <c r="P354" s="220"/>
      <c r="Q354" s="220"/>
      <c r="R354" s="221"/>
      <c r="S354" s="221"/>
      <c r="T354" s="221"/>
      <c r="U354" s="221"/>
      <c r="V354" s="221"/>
      <c r="W354" s="221"/>
      <c r="X354" s="221"/>
      <c r="Y354" s="221"/>
      <c r="Z354" s="210"/>
      <c r="AA354" s="210"/>
      <c r="AB354" s="210"/>
      <c r="AC354" s="210"/>
      <c r="AD354" s="210"/>
      <c r="AE354" s="210"/>
      <c r="AF354" s="210"/>
      <c r="AG354" s="210" t="s">
        <v>260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2" x14ac:dyDescent="0.2">
      <c r="A355" s="217"/>
      <c r="B355" s="218"/>
      <c r="C355" s="255" t="s">
        <v>546</v>
      </c>
      <c r="D355" s="223"/>
      <c r="E355" s="224">
        <v>169</v>
      </c>
      <c r="F355" s="221"/>
      <c r="G355" s="221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21"/>
      <c r="Z355" s="210"/>
      <c r="AA355" s="210"/>
      <c r="AB355" s="210"/>
      <c r="AC355" s="210"/>
      <c r="AD355" s="210"/>
      <c r="AE355" s="210"/>
      <c r="AF355" s="210"/>
      <c r="AG355" s="210" t="s">
        <v>213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2" x14ac:dyDescent="0.2">
      <c r="A356" s="217"/>
      <c r="B356" s="218"/>
      <c r="C356" s="256"/>
      <c r="D356" s="246"/>
      <c r="E356" s="246"/>
      <c r="F356" s="246"/>
      <c r="G356" s="246"/>
      <c r="H356" s="221"/>
      <c r="I356" s="221"/>
      <c r="J356" s="221"/>
      <c r="K356" s="221"/>
      <c r="L356" s="221"/>
      <c r="M356" s="221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21"/>
      <c r="Z356" s="210"/>
      <c r="AA356" s="210"/>
      <c r="AB356" s="210"/>
      <c r="AC356" s="210"/>
      <c r="AD356" s="210"/>
      <c r="AE356" s="210"/>
      <c r="AF356" s="210"/>
      <c r="AG356" s="210" t="s">
        <v>214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37">
        <v>86</v>
      </c>
      <c r="B357" s="238" t="s">
        <v>547</v>
      </c>
      <c r="C357" s="253" t="s">
        <v>548</v>
      </c>
      <c r="D357" s="239" t="s">
        <v>366</v>
      </c>
      <c r="E357" s="240">
        <v>2</v>
      </c>
      <c r="F357" s="241"/>
      <c r="G357" s="242">
        <f>ROUND(E357*F357,2)</f>
        <v>0</v>
      </c>
      <c r="H357" s="241"/>
      <c r="I357" s="242">
        <f>ROUND(E357*H357,2)</f>
        <v>0</v>
      </c>
      <c r="J357" s="241"/>
      <c r="K357" s="242">
        <f>ROUND(E357*J357,2)</f>
        <v>0</v>
      </c>
      <c r="L357" s="242">
        <v>21</v>
      </c>
      <c r="M357" s="242">
        <f>G357*(1+L357/100)</f>
        <v>0</v>
      </c>
      <c r="N357" s="240">
        <v>0</v>
      </c>
      <c r="O357" s="240">
        <f>ROUND(E357*N357,2)</f>
        <v>0</v>
      </c>
      <c r="P357" s="240">
        <v>0</v>
      </c>
      <c r="Q357" s="240">
        <f>ROUND(E357*P357,2)</f>
        <v>0</v>
      </c>
      <c r="R357" s="242" t="s">
        <v>249</v>
      </c>
      <c r="S357" s="242" t="s">
        <v>205</v>
      </c>
      <c r="T357" s="243" t="s">
        <v>206</v>
      </c>
      <c r="U357" s="221">
        <v>0.8</v>
      </c>
      <c r="V357" s="221">
        <f>ROUND(E357*U357,2)</f>
        <v>1.6</v>
      </c>
      <c r="W357" s="221"/>
      <c r="X357" s="221" t="s">
        <v>207</v>
      </c>
      <c r="Y357" s="221" t="s">
        <v>208</v>
      </c>
      <c r="Z357" s="210"/>
      <c r="AA357" s="210"/>
      <c r="AB357" s="210"/>
      <c r="AC357" s="210"/>
      <c r="AD357" s="210"/>
      <c r="AE357" s="210"/>
      <c r="AF357" s="210"/>
      <c r="AG357" s="210" t="s">
        <v>209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">
      <c r="A358" s="217"/>
      <c r="B358" s="218"/>
      <c r="C358" s="257"/>
      <c r="D358" s="248"/>
      <c r="E358" s="248"/>
      <c r="F358" s="248"/>
      <c r="G358" s="248"/>
      <c r="H358" s="221"/>
      <c r="I358" s="221"/>
      <c r="J358" s="221"/>
      <c r="K358" s="221"/>
      <c r="L358" s="221"/>
      <c r="M358" s="221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21"/>
      <c r="Z358" s="210"/>
      <c r="AA358" s="210"/>
      <c r="AB358" s="210"/>
      <c r="AC358" s="210"/>
      <c r="AD358" s="210"/>
      <c r="AE358" s="210"/>
      <c r="AF358" s="210"/>
      <c r="AG358" s="210" t="s">
        <v>214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ht="22.5" outlineLevel="1" x14ac:dyDescent="0.2">
      <c r="A359" s="237">
        <v>87</v>
      </c>
      <c r="B359" s="238" t="s">
        <v>549</v>
      </c>
      <c r="C359" s="253" t="s">
        <v>550</v>
      </c>
      <c r="D359" s="239" t="s">
        <v>254</v>
      </c>
      <c r="E359" s="240">
        <v>29.52</v>
      </c>
      <c r="F359" s="241"/>
      <c r="G359" s="242">
        <f>ROUND(E359*F359,2)</f>
        <v>0</v>
      </c>
      <c r="H359" s="241"/>
      <c r="I359" s="242">
        <f>ROUND(E359*H359,2)</f>
        <v>0</v>
      </c>
      <c r="J359" s="241"/>
      <c r="K359" s="242">
        <f>ROUND(E359*J359,2)</f>
        <v>0</v>
      </c>
      <c r="L359" s="242">
        <v>21</v>
      </c>
      <c r="M359" s="242">
        <f>G359*(1+L359/100)</f>
        <v>0</v>
      </c>
      <c r="N359" s="240">
        <v>1.5219999999999999E-2</v>
      </c>
      <c r="O359" s="240">
        <f>ROUND(E359*N359,2)</f>
        <v>0.45</v>
      </c>
      <c r="P359" s="240">
        <v>0</v>
      </c>
      <c r="Q359" s="240">
        <f>ROUND(E359*P359,2)</f>
        <v>0</v>
      </c>
      <c r="R359" s="242" t="s">
        <v>249</v>
      </c>
      <c r="S359" s="242" t="s">
        <v>205</v>
      </c>
      <c r="T359" s="243" t="s">
        <v>206</v>
      </c>
      <c r="U359" s="221">
        <v>1.2350000000000001</v>
      </c>
      <c r="V359" s="221">
        <f>ROUND(E359*U359,2)</f>
        <v>36.46</v>
      </c>
      <c r="W359" s="221"/>
      <c r="X359" s="221" t="s">
        <v>207</v>
      </c>
      <c r="Y359" s="221" t="s">
        <v>208</v>
      </c>
      <c r="Z359" s="210"/>
      <c r="AA359" s="210"/>
      <c r="AB359" s="210"/>
      <c r="AC359" s="210"/>
      <c r="AD359" s="210"/>
      <c r="AE359" s="210"/>
      <c r="AF359" s="210"/>
      <c r="AG359" s="210" t="s">
        <v>209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2" x14ac:dyDescent="0.2">
      <c r="A360" s="217"/>
      <c r="B360" s="218"/>
      <c r="C360" s="254" t="s">
        <v>551</v>
      </c>
      <c r="D360" s="244"/>
      <c r="E360" s="244"/>
      <c r="F360" s="244"/>
      <c r="G360" s="244"/>
      <c r="H360" s="221"/>
      <c r="I360" s="221"/>
      <c r="J360" s="221"/>
      <c r="K360" s="221"/>
      <c r="L360" s="221"/>
      <c r="M360" s="221"/>
      <c r="N360" s="220"/>
      <c r="O360" s="220"/>
      <c r="P360" s="220"/>
      <c r="Q360" s="220"/>
      <c r="R360" s="221"/>
      <c r="S360" s="221"/>
      <c r="T360" s="221"/>
      <c r="U360" s="221"/>
      <c r="V360" s="221"/>
      <c r="W360" s="221"/>
      <c r="X360" s="221"/>
      <c r="Y360" s="221"/>
      <c r="Z360" s="210"/>
      <c r="AA360" s="210"/>
      <c r="AB360" s="210"/>
      <c r="AC360" s="210"/>
      <c r="AD360" s="210"/>
      <c r="AE360" s="210"/>
      <c r="AF360" s="210"/>
      <c r="AG360" s="210" t="s">
        <v>211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">
      <c r="A361" s="217"/>
      <c r="B361" s="218"/>
      <c r="C361" s="255" t="s">
        <v>552</v>
      </c>
      <c r="D361" s="223"/>
      <c r="E361" s="224">
        <v>29.52</v>
      </c>
      <c r="F361" s="221"/>
      <c r="G361" s="221"/>
      <c r="H361" s="221"/>
      <c r="I361" s="221"/>
      <c r="J361" s="221"/>
      <c r="K361" s="221"/>
      <c r="L361" s="221"/>
      <c r="M361" s="221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21"/>
      <c r="Z361" s="210"/>
      <c r="AA361" s="210"/>
      <c r="AB361" s="210"/>
      <c r="AC361" s="210"/>
      <c r="AD361" s="210"/>
      <c r="AE361" s="210"/>
      <c r="AF361" s="210"/>
      <c r="AG361" s="210" t="s">
        <v>213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2" x14ac:dyDescent="0.2">
      <c r="A362" s="217"/>
      <c r="B362" s="218"/>
      <c r="C362" s="256"/>
      <c r="D362" s="246"/>
      <c r="E362" s="246"/>
      <c r="F362" s="246"/>
      <c r="G362" s="246"/>
      <c r="H362" s="221"/>
      <c r="I362" s="221"/>
      <c r="J362" s="221"/>
      <c r="K362" s="221"/>
      <c r="L362" s="221"/>
      <c r="M362" s="221"/>
      <c r="N362" s="220"/>
      <c r="O362" s="220"/>
      <c r="P362" s="220"/>
      <c r="Q362" s="220"/>
      <c r="R362" s="221"/>
      <c r="S362" s="221"/>
      <c r="T362" s="221"/>
      <c r="U362" s="221"/>
      <c r="V362" s="221"/>
      <c r="W362" s="221"/>
      <c r="X362" s="221"/>
      <c r="Y362" s="221"/>
      <c r="Z362" s="210"/>
      <c r="AA362" s="210"/>
      <c r="AB362" s="210"/>
      <c r="AC362" s="210"/>
      <c r="AD362" s="210"/>
      <c r="AE362" s="210"/>
      <c r="AF362" s="210"/>
      <c r="AG362" s="210" t="s">
        <v>214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ht="22.5" outlineLevel="1" x14ac:dyDescent="0.2">
      <c r="A363" s="237">
        <v>88</v>
      </c>
      <c r="B363" s="238" t="s">
        <v>553</v>
      </c>
      <c r="C363" s="253" t="s">
        <v>554</v>
      </c>
      <c r="D363" s="239" t="s">
        <v>254</v>
      </c>
      <c r="E363" s="240">
        <v>39.36</v>
      </c>
      <c r="F363" s="241"/>
      <c r="G363" s="242">
        <f>ROUND(E363*F363,2)</f>
        <v>0</v>
      </c>
      <c r="H363" s="241"/>
      <c r="I363" s="242">
        <f>ROUND(E363*H363,2)</f>
        <v>0</v>
      </c>
      <c r="J363" s="241"/>
      <c r="K363" s="242">
        <f>ROUND(E363*J363,2)</f>
        <v>0</v>
      </c>
      <c r="L363" s="242">
        <v>21</v>
      </c>
      <c r="M363" s="242">
        <f>G363*(1+L363/100)</f>
        <v>0</v>
      </c>
      <c r="N363" s="240">
        <v>1.6250000000000001E-2</v>
      </c>
      <c r="O363" s="240">
        <f>ROUND(E363*N363,2)</f>
        <v>0.64</v>
      </c>
      <c r="P363" s="240">
        <v>0</v>
      </c>
      <c r="Q363" s="240">
        <f>ROUND(E363*P363,2)</f>
        <v>0</v>
      </c>
      <c r="R363" s="242" t="s">
        <v>249</v>
      </c>
      <c r="S363" s="242" t="s">
        <v>205</v>
      </c>
      <c r="T363" s="243" t="s">
        <v>206</v>
      </c>
      <c r="U363" s="221">
        <v>1.0229999999999999</v>
      </c>
      <c r="V363" s="221">
        <f>ROUND(E363*U363,2)</f>
        <v>40.270000000000003</v>
      </c>
      <c r="W363" s="221"/>
      <c r="X363" s="221" t="s">
        <v>207</v>
      </c>
      <c r="Y363" s="221" t="s">
        <v>208</v>
      </c>
      <c r="Z363" s="210"/>
      <c r="AA363" s="210"/>
      <c r="AB363" s="210"/>
      <c r="AC363" s="210"/>
      <c r="AD363" s="210"/>
      <c r="AE363" s="210"/>
      <c r="AF363" s="210"/>
      <c r="AG363" s="210" t="s">
        <v>209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2" x14ac:dyDescent="0.2">
      <c r="A364" s="217"/>
      <c r="B364" s="218"/>
      <c r="C364" s="254" t="s">
        <v>555</v>
      </c>
      <c r="D364" s="244"/>
      <c r="E364" s="244"/>
      <c r="F364" s="244"/>
      <c r="G364" s="244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21"/>
      <c r="Z364" s="210"/>
      <c r="AA364" s="210"/>
      <c r="AB364" s="210"/>
      <c r="AC364" s="210"/>
      <c r="AD364" s="210"/>
      <c r="AE364" s="210"/>
      <c r="AF364" s="210"/>
      <c r="AG364" s="210" t="s">
        <v>211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2" x14ac:dyDescent="0.2">
      <c r="A365" s="217"/>
      <c r="B365" s="218"/>
      <c r="C365" s="255" t="s">
        <v>556</v>
      </c>
      <c r="D365" s="223"/>
      <c r="E365" s="224">
        <v>39.36</v>
      </c>
      <c r="F365" s="221"/>
      <c r="G365" s="221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21"/>
      <c r="Z365" s="210"/>
      <c r="AA365" s="210"/>
      <c r="AB365" s="210"/>
      <c r="AC365" s="210"/>
      <c r="AD365" s="210"/>
      <c r="AE365" s="210"/>
      <c r="AF365" s="210"/>
      <c r="AG365" s="210" t="s">
        <v>213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">
      <c r="A366" s="217"/>
      <c r="B366" s="218"/>
      <c r="C366" s="256"/>
      <c r="D366" s="246"/>
      <c r="E366" s="246"/>
      <c r="F366" s="246"/>
      <c r="G366" s="246"/>
      <c r="H366" s="221"/>
      <c r="I366" s="221"/>
      <c r="J366" s="221"/>
      <c r="K366" s="221"/>
      <c r="L366" s="221"/>
      <c r="M366" s="221"/>
      <c r="N366" s="220"/>
      <c r="O366" s="220"/>
      <c r="P366" s="220"/>
      <c r="Q366" s="220"/>
      <c r="R366" s="221"/>
      <c r="S366" s="221"/>
      <c r="T366" s="221"/>
      <c r="U366" s="221"/>
      <c r="V366" s="221"/>
      <c r="W366" s="221"/>
      <c r="X366" s="221"/>
      <c r="Y366" s="221"/>
      <c r="Z366" s="210"/>
      <c r="AA366" s="210"/>
      <c r="AB366" s="210"/>
      <c r="AC366" s="210"/>
      <c r="AD366" s="210"/>
      <c r="AE366" s="210"/>
      <c r="AF366" s="210"/>
      <c r="AG366" s="210" t="s">
        <v>214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37">
        <v>89</v>
      </c>
      <c r="B367" s="238" t="s">
        <v>557</v>
      </c>
      <c r="C367" s="253" t="s">
        <v>558</v>
      </c>
      <c r="D367" s="239" t="s">
        <v>366</v>
      </c>
      <c r="E367" s="240">
        <v>2</v>
      </c>
      <c r="F367" s="241"/>
      <c r="G367" s="242">
        <f>ROUND(E367*F367,2)</f>
        <v>0</v>
      </c>
      <c r="H367" s="241"/>
      <c r="I367" s="242">
        <f>ROUND(E367*H367,2)</f>
        <v>0</v>
      </c>
      <c r="J367" s="241"/>
      <c r="K367" s="242">
        <f>ROUND(E367*J367,2)</f>
        <v>0</v>
      </c>
      <c r="L367" s="242">
        <v>21</v>
      </c>
      <c r="M367" s="242">
        <f>G367*(1+L367/100)</f>
        <v>0</v>
      </c>
      <c r="N367" s="240">
        <v>0</v>
      </c>
      <c r="O367" s="240">
        <f>ROUND(E367*N367,2)</f>
        <v>0</v>
      </c>
      <c r="P367" s="240">
        <v>0</v>
      </c>
      <c r="Q367" s="240">
        <f>ROUND(E367*P367,2)</f>
        <v>0</v>
      </c>
      <c r="R367" s="242" t="s">
        <v>249</v>
      </c>
      <c r="S367" s="242" t="s">
        <v>205</v>
      </c>
      <c r="T367" s="243" t="s">
        <v>206</v>
      </c>
      <c r="U367" s="221">
        <v>1.26</v>
      </c>
      <c r="V367" s="221">
        <f>ROUND(E367*U367,2)</f>
        <v>2.52</v>
      </c>
      <c r="W367" s="221"/>
      <c r="X367" s="221" t="s">
        <v>207</v>
      </c>
      <c r="Y367" s="221" t="s">
        <v>208</v>
      </c>
      <c r="Z367" s="210"/>
      <c r="AA367" s="210"/>
      <c r="AB367" s="210"/>
      <c r="AC367" s="210"/>
      <c r="AD367" s="210"/>
      <c r="AE367" s="210"/>
      <c r="AF367" s="210"/>
      <c r="AG367" s="210" t="s">
        <v>209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17"/>
      <c r="B368" s="218"/>
      <c r="C368" s="257"/>
      <c r="D368" s="248"/>
      <c r="E368" s="248"/>
      <c r="F368" s="248"/>
      <c r="G368" s="248"/>
      <c r="H368" s="221"/>
      <c r="I368" s="221"/>
      <c r="J368" s="221"/>
      <c r="K368" s="221"/>
      <c r="L368" s="221"/>
      <c r="M368" s="221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21"/>
      <c r="Z368" s="210"/>
      <c r="AA368" s="210"/>
      <c r="AB368" s="210"/>
      <c r="AC368" s="210"/>
      <c r="AD368" s="210"/>
      <c r="AE368" s="210"/>
      <c r="AF368" s="210"/>
      <c r="AG368" s="210" t="s">
        <v>214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x14ac:dyDescent="0.2">
      <c r="A369" s="230" t="s">
        <v>199</v>
      </c>
      <c r="B369" s="231" t="s">
        <v>97</v>
      </c>
      <c r="C369" s="252" t="s">
        <v>98</v>
      </c>
      <c r="D369" s="232"/>
      <c r="E369" s="233"/>
      <c r="F369" s="234"/>
      <c r="G369" s="234">
        <f>SUMIF(AG370:AG380,"&lt;&gt;NOR",G370:G380)</f>
        <v>0</v>
      </c>
      <c r="H369" s="234"/>
      <c r="I369" s="234">
        <f>SUM(I370:I380)</f>
        <v>0</v>
      </c>
      <c r="J369" s="234"/>
      <c r="K369" s="234">
        <f>SUM(K370:K380)</f>
        <v>0</v>
      </c>
      <c r="L369" s="234"/>
      <c r="M369" s="234">
        <f>SUM(M370:M380)</f>
        <v>0</v>
      </c>
      <c r="N369" s="233"/>
      <c r="O369" s="233">
        <f>SUM(O370:O380)</f>
        <v>4.5500000000000007</v>
      </c>
      <c r="P369" s="233"/>
      <c r="Q369" s="233">
        <f>SUM(Q370:Q380)</f>
        <v>0</v>
      </c>
      <c r="R369" s="234"/>
      <c r="S369" s="234"/>
      <c r="T369" s="235"/>
      <c r="U369" s="229"/>
      <c r="V369" s="229">
        <f>SUM(V370:V380)</f>
        <v>59.019999999999996</v>
      </c>
      <c r="W369" s="229"/>
      <c r="X369" s="229"/>
      <c r="Y369" s="229"/>
      <c r="AG369" t="s">
        <v>200</v>
      </c>
    </row>
    <row r="370" spans="1:60" outlineLevel="1" x14ac:dyDescent="0.2">
      <c r="A370" s="237">
        <v>90</v>
      </c>
      <c r="B370" s="238" t="s">
        <v>559</v>
      </c>
      <c r="C370" s="253" t="s">
        <v>560</v>
      </c>
      <c r="D370" s="239" t="s">
        <v>356</v>
      </c>
      <c r="E370" s="240">
        <v>14.95</v>
      </c>
      <c r="F370" s="241"/>
      <c r="G370" s="242">
        <f>ROUND(E370*F370,2)</f>
        <v>0</v>
      </c>
      <c r="H370" s="241"/>
      <c r="I370" s="242">
        <f>ROUND(E370*H370,2)</f>
        <v>0</v>
      </c>
      <c r="J370" s="241"/>
      <c r="K370" s="242">
        <f>ROUND(E370*J370,2)</f>
        <v>0</v>
      </c>
      <c r="L370" s="242">
        <v>21</v>
      </c>
      <c r="M370" s="242">
        <f>G370*(1+L370/100)</f>
        <v>0</v>
      </c>
      <c r="N370" s="240">
        <v>0.12131</v>
      </c>
      <c r="O370" s="240">
        <f>ROUND(E370*N370,2)</f>
        <v>1.81</v>
      </c>
      <c r="P370" s="240">
        <v>0</v>
      </c>
      <c r="Q370" s="240">
        <f>ROUND(E370*P370,2)</f>
        <v>0</v>
      </c>
      <c r="R370" s="242" t="s">
        <v>561</v>
      </c>
      <c r="S370" s="242" t="s">
        <v>205</v>
      </c>
      <c r="T370" s="243" t="s">
        <v>206</v>
      </c>
      <c r="U370" s="221">
        <v>1.48167</v>
      </c>
      <c r="V370" s="221">
        <f>ROUND(E370*U370,2)</f>
        <v>22.15</v>
      </c>
      <c r="W370" s="221"/>
      <c r="X370" s="221" t="s">
        <v>562</v>
      </c>
      <c r="Y370" s="221" t="s">
        <v>208</v>
      </c>
      <c r="Z370" s="210"/>
      <c r="AA370" s="210"/>
      <c r="AB370" s="210"/>
      <c r="AC370" s="210"/>
      <c r="AD370" s="210"/>
      <c r="AE370" s="210"/>
      <c r="AF370" s="210"/>
      <c r="AG370" s="210" t="s">
        <v>563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2" x14ac:dyDescent="0.2">
      <c r="A371" s="217"/>
      <c r="B371" s="218"/>
      <c r="C371" s="254" t="s">
        <v>564</v>
      </c>
      <c r="D371" s="244"/>
      <c r="E371" s="244"/>
      <c r="F371" s="244"/>
      <c r="G371" s="244"/>
      <c r="H371" s="221"/>
      <c r="I371" s="221"/>
      <c r="J371" s="221"/>
      <c r="K371" s="221"/>
      <c r="L371" s="221"/>
      <c r="M371" s="221"/>
      <c r="N371" s="220"/>
      <c r="O371" s="220"/>
      <c r="P371" s="220"/>
      <c r="Q371" s="220"/>
      <c r="R371" s="221"/>
      <c r="S371" s="221"/>
      <c r="T371" s="221"/>
      <c r="U371" s="221"/>
      <c r="V371" s="221"/>
      <c r="W371" s="221"/>
      <c r="X371" s="221"/>
      <c r="Y371" s="221"/>
      <c r="Z371" s="210"/>
      <c r="AA371" s="210"/>
      <c r="AB371" s="210"/>
      <c r="AC371" s="210"/>
      <c r="AD371" s="210"/>
      <c r="AE371" s="210"/>
      <c r="AF371" s="210"/>
      <c r="AG371" s="210" t="s">
        <v>211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">
      <c r="A372" s="217"/>
      <c r="B372" s="218"/>
      <c r="C372" s="255" t="s">
        <v>565</v>
      </c>
      <c r="D372" s="223"/>
      <c r="E372" s="224">
        <v>14.95</v>
      </c>
      <c r="F372" s="221"/>
      <c r="G372" s="221"/>
      <c r="H372" s="221"/>
      <c r="I372" s="221"/>
      <c r="J372" s="221"/>
      <c r="K372" s="221"/>
      <c r="L372" s="221"/>
      <c r="M372" s="221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21"/>
      <c r="Z372" s="210"/>
      <c r="AA372" s="210"/>
      <c r="AB372" s="210"/>
      <c r="AC372" s="210"/>
      <c r="AD372" s="210"/>
      <c r="AE372" s="210"/>
      <c r="AF372" s="210"/>
      <c r="AG372" s="210" t="s">
        <v>213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2" x14ac:dyDescent="0.2">
      <c r="A373" s="217"/>
      <c r="B373" s="218"/>
      <c r="C373" s="256"/>
      <c r="D373" s="246"/>
      <c r="E373" s="246"/>
      <c r="F373" s="246"/>
      <c r="G373" s="246"/>
      <c r="H373" s="221"/>
      <c r="I373" s="221"/>
      <c r="J373" s="221"/>
      <c r="K373" s="221"/>
      <c r="L373" s="221"/>
      <c r="M373" s="221"/>
      <c r="N373" s="220"/>
      <c r="O373" s="220"/>
      <c r="P373" s="220"/>
      <c r="Q373" s="220"/>
      <c r="R373" s="221"/>
      <c r="S373" s="221"/>
      <c r="T373" s="221"/>
      <c r="U373" s="221"/>
      <c r="V373" s="221"/>
      <c r="W373" s="221"/>
      <c r="X373" s="221"/>
      <c r="Y373" s="221"/>
      <c r="Z373" s="210"/>
      <c r="AA373" s="210"/>
      <c r="AB373" s="210"/>
      <c r="AC373" s="210"/>
      <c r="AD373" s="210"/>
      <c r="AE373" s="210"/>
      <c r="AF373" s="210"/>
      <c r="AG373" s="210" t="s">
        <v>214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">
      <c r="A374" s="237">
        <v>91</v>
      </c>
      <c r="B374" s="238" t="s">
        <v>566</v>
      </c>
      <c r="C374" s="253" t="s">
        <v>567</v>
      </c>
      <c r="D374" s="239" t="s">
        <v>203</v>
      </c>
      <c r="E374" s="240">
        <v>0.89700000000000002</v>
      </c>
      <c r="F374" s="241"/>
      <c r="G374" s="242">
        <f>ROUND(E374*F374,2)</f>
        <v>0</v>
      </c>
      <c r="H374" s="241"/>
      <c r="I374" s="242">
        <f>ROUND(E374*H374,2)</f>
        <v>0</v>
      </c>
      <c r="J374" s="241"/>
      <c r="K374" s="242">
        <f>ROUND(E374*J374,2)</f>
        <v>0</v>
      </c>
      <c r="L374" s="242">
        <v>21</v>
      </c>
      <c r="M374" s="242">
        <f>G374*(1+L374/100)</f>
        <v>0</v>
      </c>
      <c r="N374" s="240">
        <v>3.0501200000000002</v>
      </c>
      <c r="O374" s="240">
        <f>ROUND(E374*N374,2)</f>
        <v>2.74</v>
      </c>
      <c r="P374" s="240">
        <v>0</v>
      </c>
      <c r="Q374" s="240">
        <f>ROUND(E374*P374,2)</f>
        <v>0</v>
      </c>
      <c r="R374" s="242" t="s">
        <v>561</v>
      </c>
      <c r="S374" s="242" t="s">
        <v>205</v>
      </c>
      <c r="T374" s="243" t="s">
        <v>206</v>
      </c>
      <c r="U374" s="221">
        <v>41.103549999999998</v>
      </c>
      <c r="V374" s="221">
        <f>ROUND(E374*U374,2)</f>
        <v>36.869999999999997</v>
      </c>
      <c r="W374" s="221"/>
      <c r="X374" s="221" t="s">
        <v>562</v>
      </c>
      <c r="Y374" s="221" t="s">
        <v>208</v>
      </c>
      <c r="Z374" s="210"/>
      <c r="AA374" s="210"/>
      <c r="AB374" s="210"/>
      <c r="AC374" s="210"/>
      <c r="AD374" s="210"/>
      <c r="AE374" s="210"/>
      <c r="AF374" s="210"/>
      <c r="AG374" s="210" t="s">
        <v>563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2" x14ac:dyDescent="0.2">
      <c r="A375" s="217"/>
      <c r="B375" s="218"/>
      <c r="C375" s="254" t="s">
        <v>568</v>
      </c>
      <c r="D375" s="244"/>
      <c r="E375" s="244"/>
      <c r="F375" s="244"/>
      <c r="G375" s="244"/>
      <c r="H375" s="221"/>
      <c r="I375" s="221"/>
      <c r="J375" s="221"/>
      <c r="K375" s="221"/>
      <c r="L375" s="221"/>
      <c r="M375" s="221"/>
      <c r="N375" s="220"/>
      <c r="O375" s="220"/>
      <c r="P375" s="220"/>
      <c r="Q375" s="220"/>
      <c r="R375" s="221"/>
      <c r="S375" s="221"/>
      <c r="T375" s="221"/>
      <c r="U375" s="221"/>
      <c r="V375" s="221"/>
      <c r="W375" s="221"/>
      <c r="X375" s="221"/>
      <c r="Y375" s="221"/>
      <c r="Z375" s="210"/>
      <c r="AA375" s="210"/>
      <c r="AB375" s="210"/>
      <c r="AC375" s="210"/>
      <c r="AD375" s="210"/>
      <c r="AE375" s="210"/>
      <c r="AF375" s="210"/>
      <c r="AG375" s="210" t="s">
        <v>211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2" x14ac:dyDescent="0.2">
      <c r="A376" s="217"/>
      <c r="B376" s="218"/>
      <c r="C376" s="255" t="s">
        <v>569</v>
      </c>
      <c r="D376" s="223"/>
      <c r="E376" s="224">
        <v>0.89700000000000002</v>
      </c>
      <c r="F376" s="221"/>
      <c r="G376" s="221"/>
      <c r="H376" s="221"/>
      <c r="I376" s="221"/>
      <c r="J376" s="221"/>
      <c r="K376" s="221"/>
      <c r="L376" s="221"/>
      <c r="M376" s="221"/>
      <c r="N376" s="220"/>
      <c r="O376" s="220"/>
      <c r="P376" s="220"/>
      <c r="Q376" s="220"/>
      <c r="R376" s="221"/>
      <c r="S376" s="221"/>
      <c r="T376" s="221"/>
      <c r="U376" s="221"/>
      <c r="V376" s="221"/>
      <c r="W376" s="221"/>
      <c r="X376" s="221"/>
      <c r="Y376" s="221"/>
      <c r="Z376" s="210"/>
      <c r="AA376" s="210"/>
      <c r="AB376" s="210"/>
      <c r="AC376" s="210"/>
      <c r="AD376" s="210"/>
      <c r="AE376" s="210"/>
      <c r="AF376" s="210"/>
      <c r="AG376" s="210" t="s">
        <v>213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2" x14ac:dyDescent="0.2">
      <c r="A377" s="217"/>
      <c r="B377" s="218"/>
      <c r="C377" s="256"/>
      <c r="D377" s="246"/>
      <c r="E377" s="246"/>
      <c r="F377" s="246"/>
      <c r="G377" s="246"/>
      <c r="H377" s="221"/>
      <c r="I377" s="221"/>
      <c r="J377" s="221"/>
      <c r="K377" s="221"/>
      <c r="L377" s="221"/>
      <c r="M377" s="221"/>
      <c r="N377" s="220"/>
      <c r="O377" s="220"/>
      <c r="P377" s="220"/>
      <c r="Q377" s="220"/>
      <c r="R377" s="221"/>
      <c r="S377" s="221"/>
      <c r="T377" s="221"/>
      <c r="U377" s="221"/>
      <c r="V377" s="221"/>
      <c r="W377" s="221"/>
      <c r="X377" s="221"/>
      <c r="Y377" s="221"/>
      <c r="Z377" s="210"/>
      <c r="AA377" s="210"/>
      <c r="AB377" s="210"/>
      <c r="AC377" s="210"/>
      <c r="AD377" s="210"/>
      <c r="AE377" s="210"/>
      <c r="AF377" s="210"/>
      <c r="AG377" s="210" t="s">
        <v>214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37">
        <v>92</v>
      </c>
      <c r="B378" s="238" t="s">
        <v>570</v>
      </c>
      <c r="C378" s="253" t="s">
        <v>571</v>
      </c>
      <c r="D378" s="239" t="s">
        <v>347</v>
      </c>
      <c r="E378" s="240">
        <v>22.1</v>
      </c>
      <c r="F378" s="241"/>
      <c r="G378" s="242">
        <f>ROUND(E378*F378,2)</f>
        <v>0</v>
      </c>
      <c r="H378" s="241"/>
      <c r="I378" s="242">
        <f>ROUND(E378*H378,2)</f>
        <v>0</v>
      </c>
      <c r="J378" s="241"/>
      <c r="K378" s="242">
        <f>ROUND(E378*J378,2)</f>
        <v>0</v>
      </c>
      <c r="L378" s="242">
        <v>21</v>
      </c>
      <c r="M378" s="242">
        <f>G378*(1+L378/100)</f>
        <v>0</v>
      </c>
      <c r="N378" s="240">
        <v>0</v>
      </c>
      <c r="O378" s="240">
        <f>ROUND(E378*N378,2)</f>
        <v>0</v>
      </c>
      <c r="P378" s="240">
        <v>0</v>
      </c>
      <c r="Q378" s="240">
        <f>ROUND(E378*P378,2)</f>
        <v>0</v>
      </c>
      <c r="R378" s="242"/>
      <c r="S378" s="242" t="s">
        <v>348</v>
      </c>
      <c r="T378" s="243" t="s">
        <v>349</v>
      </c>
      <c r="U378" s="221">
        <v>0</v>
      </c>
      <c r="V378" s="221">
        <f>ROUND(E378*U378,2)</f>
        <v>0</v>
      </c>
      <c r="W378" s="221"/>
      <c r="X378" s="221" t="s">
        <v>562</v>
      </c>
      <c r="Y378" s="221" t="s">
        <v>208</v>
      </c>
      <c r="Z378" s="210"/>
      <c r="AA378" s="210"/>
      <c r="AB378" s="210"/>
      <c r="AC378" s="210"/>
      <c r="AD378" s="210"/>
      <c r="AE378" s="210"/>
      <c r="AF378" s="210"/>
      <c r="AG378" s="210" t="s">
        <v>563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2" x14ac:dyDescent="0.2">
      <c r="A379" s="217"/>
      <c r="B379" s="218"/>
      <c r="C379" s="255" t="s">
        <v>572</v>
      </c>
      <c r="D379" s="223"/>
      <c r="E379" s="224">
        <v>22.1</v>
      </c>
      <c r="F379" s="221"/>
      <c r="G379" s="221"/>
      <c r="H379" s="221"/>
      <c r="I379" s="221"/>
      <c r="J379" s="221"/>
      <c r="K379" s="221"/>
      <c r="L379" s="221"/>
      <c r="M379" s="221"/>
      <c r="N379" s="220"/>
      <c r="O379" s="220"/>
      <c r="P379" s="220"/>
      <c r="Q379" s="220"/>
      <c r="R379" s="221"/>
      <c r="S379" s="221"/>
      <c r="T379" s="221"/>
      <c r="U379" s="221"/>
      <c r="V379" s="221"/>
      <c r="W379" s="221"/>
      <c r="X379" s="221"/>
      <c r="Y379" s="221"/>
      <c r="Z379" s="210"/>
      <c r="AA379" s="210"/>
      <c r="AB379" s="210"/>
      <c r="AC379" s="210"/>
      <c r="AD379" s="210"/>
      <c r="AE379" s="210"/>
      <c r="AF379" s="210"/>
      <c r="AG379" s="210" t="s">
        <v>213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2" x14ac:dyDescent="0.2">
      <c r="A380" s="217"/>
      <c r="B380" s="218"/>
      <c r="C380" s="256"/>
      <c r="D380" s="246"/>
      <c r="E380" s="246"/>
      <c r="F380" s="246"/>
      <c r="G380" s="246"/>
      <c r="H380" s="221"/>
      <c r="I380" s="221"/>
      <c r="J380" s="221"/>
      <c r="K380" s="221"/>
      <c r="L380" s="221"/>
      <c r="M380" s="221"/>
      <c r="N380" s="220"/>
      <c r="O380" s="220"/>
      <c r="P380" s="220"/>
      <c r="Q380" s="220"/>
      <c r="R380" s="221"/>
      <c r="S380" s="221"/>
      <c r="T380" s="221"/>
      <c r="U380" s="221"/>
      <c r="V380" s="221"/>
      <c r="W380" s="221"/>
      <c r="X380" s="221"/>
      <c r="Y380" s="221"/>
      <c r="Z380" s="210"/>
      <c r="AA380" s="210"/>
      <c r="AB380" s="210"/>
      <c r="AC380" s="210"/>
      <c r="AD380" s="210"/>
      <c r="AE380" s="210"/>
      <c r="AF380" s="210"/>
      <c r="AG380" s="210" t="s">
        <v>214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x14ac:dyDescent="0.2">
      <c r="A381" s="230" t="s">
        <v>199</v>
      </c>
      <c r="B381" s="231" t="s">
        <v>101</v>
      </c>
      <c r="C381" s="252" t="s">
        <v>102</v>
      </c>
      <c r="D381" s="232"/>
      <c r="E381" s="233"/>
      <c r="F381" s="234"/>
      <c r="G381" s="234">
        <f>SUMIF(AG382:AG405,"&lt;&gt;NOR",G382:G405)</f>
        <v>0</v>
      </c>
      <c r="H381" s="234"/>
      <c r="I381" s="234">
        <f>SUM(I382:I405)</f>
        <v>0</v>
      </c>
      <c r="J381" s="234"/>
      <c r="K381" s="234">
        <f>SUM(K382:K405)</f>
        <v>0</v>
      </c>
      <c r="L381" s="234"/>
      <c r="M381" s="234">
        <f>SUM(M382:M405)</f>
        <v>0</v>
      </c>
      <c r="N381" s="233"/>
      <c r="O381" s="233">
        <f>SUM(O382:O405)</f>
        <v>28.41</v>
      </c>
      <c r="P381" s="233"/>
      <c r="Q381" s="233">
        <f>SUM(Q382:Q405)</f>
        <v>0</v>
      </c>
      <c r="R381" s="234"/>
      <c r="S381" s="234"/>
      <c r="T381" s="235"/>
      <c r="U381" s="229"/>
      <c r="V381" s="229">
        <f>SUM(V382:V405)</f>
        <v>494</v>
      </c>
      <c r="W381" s="229"/>
      <c r="X381" s="229"/>
      <c r="Y381" s="229"/>
      <c r="AG381" t="s">
        <v>200</v>
      </c>
    </row>
    <row r="382" spans="1:60" outlineLevel="1" x14ac:dyDescent="0.2">
      <c r="A382" s="237">
        <v>93</v>
      </c>
      <c r="B382" s="238" t="s">
        <v>573</v>
      </c>
      <c r="C382" s="253" t="s">
        <v>574</v>
      </c>
      <c r="D382" s="239" t="s">
        <v>254</v>
      </c>
      <c r="E382" s="240">
        <v>58.024999999999999</v>
      </c>
      <c r="F382" s="241"/>
      <c r="G382" s="242">
        <f>ROUND(E382*F382,2)</f>
        <v>0</v>
      </c>
      <c r="H382" s="241"/>
      <c r="I382" s="242">
        <f>ROUND(E382*H382,2)</f>
        <v>0</v>
      </c>
      <c r="J382" s="241"/>
      <c r="K382" s="242">
        <f>ROUND(E382*J382,2)</f>
        <v>0</v>
      </c>
      <c r="L382" s="242">
        <v>21</v>
      </c>
      <c r="M382" s="242">
        <f>G382*(1+L382/100)</f>
        <v>0</v>
      </c>
      <c r="N382" s="240">
        <v>4.0500000000000001E-2</v>
      </c>
      <c r="O382" s="240">
        <f>ROUND(E382*N382,2)</f>
        <v>2.35</v>
      </c>
      <c r="P382" s="240">
        <v>0</v>
      </c>
      <c r="Q382" s="240">
        <f>ROUND(E382*P382,2)</f>
        <v>0</v>
      </c>
      <c r="R382" s="242" t="s">
        <v>249</v>
      </c>
      <c r="S382" s="242" t="s">
        <v>205</v>
      </c>
      <c r="T382" s="243" t="s">
        <v>206</v>
      </c>
      <c r="U382" s="221">
        <v>1.0973999999999999</v>
      </c>
      <c r="V382" s="221">
        <f>ROUND(E382*U382,2)</f>
        <v>63.68</v>
      </c>
      <c r="W382" s="221"/>
      <c r="X382" s="221" t="s">
        <v>207</v>
      </c>
      <c r="Y382" s="221" t="s">
        <v>208</v>
      </c>
      <c r="Z382" s="210"/>
      <c r="AA382" s="210"/>
      <c r="AB382" s="210"/>
      <c r="AC382" s="210"/>
      <c r="AD382" s="210"/>
      <c r="AE382" s="210"/>
      <c r="AF382" s="210"/>
      <c r="AG382" s="210" t="s">
        <v>209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17"/>
      <c r="B383" s="218"/>
      <c r="C383" s="254" t="s">
        <v>575</v>
      </c>
      <c r="D383" s="244"/>
      <c r="E383" s="244"/>
      <c r="F383" s="244"/>
      <c r="G383" s="244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21"/>
      <c r="Z383" s="210"/>
      <c r="AA383" s="210"/>
      <c r="AB383" s="210"/>
      <c r="AC383" s="210"/>
      <c r="AD383" s="210"/>
      <c r="AE383" s="210"/>
      <c r="AF383" s="210"/>
      <c r="AG383" s="210" t="s">
        <v>211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2">
      <c r="A384" s="217"/>
      <c r="B384" s="218"/>
      <c r="C384" s="258" t="s">
        <v>576</v>
      </c>
      <c r="D384" s="249"/>
      <c r="E384" s="249"/>
      <c r="F384" s="249"/>
      <c r="G384" s="249"/>
      <c r="H384" s="221"/>
      <c r="I384" s="221"/>
      <c r="J384" s="221"/>
      <c r="K384" s="221"/>
      <c r="L384" s="221"/>
      <c r="M384" s="221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21"/>
      <c r="Z384" s="210"/>
      <c r="AA384" s="210"/>
      <c r="AB384" s="210"/>
      <c r="AC384" s="210"/>
      <c r="AD384" s="210"/>
      <c r="AE384" s="210"/>
      <c r="AF384" s="210"/>
      <c r="AG384" s="210" t="s">
        <v>260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2" x14ac:dyDescent="0.2">
      <c r="A385" s="217"/>
      <c r="B385" s="218"/>
      <c r="C385" s="255" t="s">
        <v>488</v>
      </c>
      <c r="D385" s="223"/>
      <c r="E385" s="224">
        <v>58.024999999999999</v>
      </c>
      <c r="F385" s="221"/>
      <c r="G385" s="221"/>
      <c r="H385" s="221"/>
      <c r="I385" s="221"/>
      <c r="J385" s="221"/>
      <c r="K385" s="221"/>
      <c r="L385" s="221"/>
      <c r="M385" s="221"/>
      <c r="N385" s="220"/>
      <c r="O385" s="220"/>
      <c r="P385" s="220"/>
      <c r="Q385" s="220"/>
      <c r="R385" s="221"/>
      <c r="S385" s="221"/>
      <c r="T385" s="221"/>
      <c r="U385" s="221"/>
      <c r="V385" s="221"/>
      <c r="W385" s="221"/>
      <c r="X385" s="221"/>
      <c r="Y385" s="221"/>
      <c r="Z385" s="210"/>
      <c r="AA385" s="210"/>
      <c r="AB385" s="210"/>
      <c r="AC385" s="210"/>
      <c r="AD385" s="210"/>
      <c r="AE385" s="210"/>
      <c r="AF385" s="210"/>
      <c r="AG385" s="210" t="s">
        <v>213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2" x14ac:dyDescent="0.2">
      <c r="A386" s="217"/>
      <c r="B386" s="218"/>
      <c r="C386" s="256"/>
      <c r="D386" s="246"/>
      <c r="E386" s="246"/>
      <c r="F386" s="246"/>
      <c r="G386" s="246"/>
      <c r="H386" s="221"/>
      <c r="I386" s="221"/>
      <c r="J386" s="221"/>
      <c r="K386" s="221"/>
      <c r="L386" s="221"/>
      <c r="M386" s="221"/>
      <c r="N386" s="220"/>
      <c r="O386" s="220"/>
      <c r="P386" s="220"/>
      <c r="Q386" s="220"/>
      <c r="R386" s="221"/>
      <c r="S386" s="221"/>
      <c r="T386" s="221"/>
      <c r="U386" s="221"/>
      <c r="V386" s="221"/>
      <c r="W386" s="221"/>
      <c r="X386" s="221"/>
      <c r="Y386" s="221"/>
      <c r="Z386" s="210"/>
      <c r="AA386" s="210"/>
      <c r="AB386" s="210"/>
      <c r="AC386" s="210"/>
      <c r="AD386" s="210"/>
      <c r="AE386" s="210"/>
      <c r="AF386" s="210"/>
      <c r="AG386" s="210" t="s">
        <v>214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">
      <c r="A387" s="237">
        <v>94</v>
      </c>
      <c r="B387" s="238" t="s">
        <v>577</v>
      </c>
      <c r="C387" s="253" t="s">
        <v>578</v>
      </c>
      <c r="D387" s="239" t="s">
        <v>254</v>
      </c>
      <c r="E387" s="240">
        <v>381.57799999999997</v>
      </c>
      <c r="F387" s="241"/>
      <c r="G387" s="242">
        <f>ROUND(E387*F387,2)</f>
        <v>0</v>
      </c>
      <c r="H387" s="241"/>
      <c r="I387" s="242">
        <f>ROUND(E387*H387,2)</f>
        <v>0</v>
      </c>
      <c r="J387" s="241"/>
      <c r="K387" s="242">
        <f>ROUND(E387*J387,2)</f>
        <v>0</v>
      </c>
      <c r="L387" s="242">
        <v>21</v>
      </c>
      <c r="M387" s="242">
        <f>G387*(1+L387/100)</f>
        <v>0</v>
      </c>
      <c r="N387" s="240">
        <v>4.7660000000000001E-2</v>
      </c>
      <c r="O387" s="240">
        <f>ROUND(E387*N387,2)</f>
        <v>18.190000000000001</v>
      </c>
      <c r="P387" s="240">
        <v>0</v>
      </c>
      <c r="Q387" s="240">
        <f>ROUND(E387*P387,2)</f>
        <v>0</v>
      </c>
      <c r="R387" s="242" t="s">
        <v>249</v>
      </c>
      <c r="S387" s="242" t="s">
        <v>205</v>
      </c>
      <c r="T387" s="243" t="s">
        <v>206</v>
      </c>
      <c r="U387" s="221">
        <v>0.84</v>
      </c>
      <c r="V387" s="221">
        <f>ROUND(E387*U387,2)</f>
        <v>320.52999999999997</v>
      </c>
      <c r="W387" s="221"/>
      <c r="X387" s="221" t="s">
        <v>207</v>
      </c>
      <c r="Y387" s="221" t="s">
        <v>208</v>
      </c>
      <c r="Z387" s="210"/>
      <c r="AA387" s="210"/>
      <c r="AB387" s="210"/>
      <c r="AC387" s="210"/>
      <c r="AD387" s="210"/>
      <c r="AE387" s="210"/>
      <c r="AF387" s="210"/>
      <c r="AG387" s="210" t="s">
        <v>209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2" x14ac:dyDescent="0.2">
      <c r="A388" s="217"/>
      <c r="B388" s="218"/>
      <c r="C388" s="255" t="s">
        <v>579</v>
      </c>
      <c r="D388" s="223"/>
      <c r="E388" s="224">
        <v>15.4</v>
      </c>
      <c r="F388" s="221"/>
      <c r="G388" s="221"/>
      <c r="H388" s="221"/>
      <c r="I388" s="221"/>
      <c r="J388" s="221"/>
      <c r="K388" s="221"/>
      <c r="L388" s="221"/>
      <c r="M388" s="221"/>
      <c r="N388" s="220"/>
      <c r="O388" s="220"/>
      <c r="P388" s="220"/>
      <c r="Q388" s="220"/>
      <c r="R388" s="221"/>
      <c r="S388" s="221"/>
      <c r="T388" s="221"/>
      <c r="U388" s="221"/>
      <c r="V388" s="221"/>
      <c r="W388" s="221"/>
      <c r="X388" s="221"/>
      <c r="Y388" s="221"/>
      <c r="Z388" s="210"/>
      <c r="AA388" s="210"/>
      <c r="AB388" s="210"/>
      <c r="AC388" s="210"/>
      <c r="AD388" s="210"/>
      <c r="AE388" s="210"/>
      <c r="AF388" s="210"/>
      <c r="AG388" s="210" t="s">
        <v>213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">
      <c r="A389" s="217"/>
      <c r="B389" s="218"/>
      <c r="C389" s="255" t="s">
        <v>580</v>
      </c>
      <c r="D389" s="223"/>
      <c r="E389" s="224">
        <v>18.55</v>
      </c>
      <c r="F389" s="221"/>
      <c r="G389" s="221"/>
      <c r="H389" s="221"/>
      <c r="I389" s="221"/>
      <c r="J389" s="221"/>
      <c r="K389" s="221"/>
      <c r="L389" s="221"/>
      <c r="M389" s="221"/>
      <c r="N389" s="220"/>
      <c r="O389" s="220"/>
      <c r="P389" s="220"/>
      <c r="Q389" s="220"/>
      <c r="R389" s="221"/>
      <c r="S389" s="221"/>
      <c r="T389" s="221"/>
      <c r="U389" s="221"/>
      <c r="V389" s="221"/>
      <c r="W389" s="221"/>
      <c r="X389" s="221"/>
      <c r="Y389" s="221"/>
      <c r="Z389" s="210"/>
      <c r="AA389" s="210"/>
      <c r="AB389" s="210"/>
      <c r="AC389" s="210"/>
      <c r="AD389" s="210"/>
      <c r="AE389" s="210"/>
      <c r="AF389" s="210"/>
      <c r="AG389" s="210" t="s">
        <v>213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">
      <c r="A390" s="217"/>
      <c r="B390" s="218"/>
      <c r="C390" s="255" t="s">
        <v>581</v>
      </c>
      <c r="D390" s="223"/>
      <c r="E390" s="224">
        <v>34.426000000000002</v>
      </c>
      <c r="F390" s="221"/>
      <c r="G390" s="221"/>
      <c r="H390" s="221"/>
      <c r="I390" s="221"/>
      <c r="J390" s="221"/>
      <c r="K390" s="221"/>
      <c r="L390" s="221"/>
      <c r="M390" s="221"/>
      <c r="N390" s="220"/>
      <c r="O390" s="220"/>
      <c r="P390" s="220"/>
      <c r="Q390" s="220"/>
      <c r="R390" s="221"/>
      <c r="S390" s="221"/>
      <c r="T390" s="221"/>
      <c r="U390" s="221"/>
      <c r="V390" s="221"/>
      <c r="W390" s="221"/>
      <c r="X390" s="221"/>
      <c r="Y390" s="221"/>
      <c r="Z390" s="210"/>
      <c r="AA390" s="210"/>
      <c r="AB390" s="210"/>
      <c r="AC390" s="210"/>
      <c r="AD390" s="210"/>
      <c r="AE390" s="210"/>
      <c r="AF390" s="210"/>
      <c r="AG390" s="210" t="s">
        <v>213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17"/>
      <c r="B391" s="218"/>
      <c r="C391" s="255" t="s">
        <v>582</v>
      </c>
      <c r="D391" s="223"/>
      <c r="E391" s="224">
        <v>17.352</v>
      </c>
      <c r="F391" s="221"/>
      <c r="G391" s="221"/>
      <c r="H391" s="221"/>
      <c r="I391" s="221"/>
      <c r="J391" s="221"/>
      <c r="K391" s="221"/>
      <c r="L391" s="221"/>
      <c r="M391" s="221"/>
      <c r="N391" s="220"/>
      <c r="O391" s="220"/>
      <c r="P391" s="220"/>
      <c r="Q391" s="220"/>
      <c r="R391" s="221"/>
      <c r="S391" s="221"/>
      <c r="T391" s="221"/>
      <c r="U391" s="221"/>
      <c r="V391" s="221"/>
      <c r="W391" s="221"/>
      <c r="X391" s="221"/>
      <c r="Y391" s="221"/>
      <c r="Z391" s="210"/>
      <c r="AA391" s="210"/>
      <c r="AB391" s="210"/>
      <c r="AC391" s="210"/>
      <c r="AD391" s="210"/>
      <c r="AE391" s="210"/>
      <c r="AF391" s="210"/>
      <c r="AG391" s="210" t="s">
        <v>213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17"/>
      <c r="B392" s="218"/>
      <c r="C392" s="255" t="s">
        <v>583</v>
      </c>
      <c r="D392" s="223"/>
      <c r="E392" s="224">
        <v>221</v>
      </c>
      <c r="F392" s="221"/>
      <c r="G392" s="221"/>
      <c r="H392" s="221"/>
      <c r="I392" s="221"/>
      <c r="J392" s="221"/>
      <c r="K392" s="221"/>
      <c r="L392" s="221"/>
      <c r="M392" s="221"/>
      <c r="N392" s="220"/>
      <c r="O392" s="220"/>
      <c r="P392" s="220"/>
      <c r="Q392" s="220"/>
      <c r="R392" s="221"/>
      <c r="S392" s="221"/>
      <c r="T392" s="221"/>
      <c r="U392" s="221"/>
      <c r="V392" s="221"/>
      <c r="W392" s="221"/>
      <c r="X392" s="221"/>
      <c r="Y392" s="221"/>
      <c r="Z392" s="210"/>
      <c r="AA392" s="210"/>
      <c r="AB392" s="210"/>
      <c r="AC392" s="210"/>
      <c r="AD392" s="210"/>
      <c r="AE392" s="210"/>
      <c r="AF392" s="210"/>
      <c r="AG392" s="210" t="s">
        <v>213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">
      <c r="A393" s="217"/>
      <c r="B393" s="218"/>
      <c r="C393" s="255" t="s">
        <v>584</v>
      </c>
      <c r="D393" s="223"/>
      <c r="E393" s="224">
        <v>-34.65</v>
      </c>
      <c r="F393" s="221"/>
      <c r="G393" s="221"/>
      <c r="H393" s="221"/>
      <c r="I393" s="221"/>
      <c r="J393" s="221"/>
      <c r="K393" s="221"/>
      <c r="L393" s="221"/>
      <c r="M393" s="221"/>
      <c r="N393" s="220"/>
      <c r="O393" s="220"/>
      <c r="P393" s="220"/>
      <c r="Q393" s="220"/>
      <c r="R393" s="221"/>
      <c r="S393" s="221"/>
      <c r="T393" s="221"/>
      <c r="U393" s="221"/>
      <c r="V393" s="221"/>
      <c r="W393" s="221"/>
      <c r="X393" s="221"/>
      <c r="Y393" s="221"/>
      <c r="Z393" s="210"/>
      <c r="AA393" s="210"/>
      <c r="AB393" s="210"/>
      <c r="AC393" s="210"/>
      <c r="AD393" s="210"/>
      <c r="AE393" s="210"/>
      <c r="AF393" s="210"/>
      <c r="AG393" s="210" t="s">
        <v>213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17"/>
      <c r="B394" s="218"/>
      <c r="C394" s="255" t="s">
        <v>585</v>
      </c>
      <c r="D394" s="223"/>
      <c r="E394" s="224">
        <v>109.5</v>
      </c>
      <c r="F394" s="221"/>
      <c r="G394" s="221"/>
      <c r="H394" s="221"/>
      <c r="I394" s="221"/>
      <c r="J394" s="221"/>
      <c r="K394" s="221"/>
      <c r="L394" s="221"/>
      <c r="M394" s="221"/>
      <c r="N394" s="220"/>
      <c r="O394" s="220"/>
      <c r="P394" s="220"/>
      <c r="Q394" s="220"/>
      <c r="R394" s="221"/>
      <c r="S394" s="221"/>
      <c r="T394" s="221"/>
      <c r="U394" s="221"/>
      <c r="V394" s="221"/>
      <c r="W394" s="221"/>
      <c r="X394" s="221"/>
      <c r="Y394" s="221"/>
      <c r="Z394" s="210"/>
      <c r="AA394" s="210"/>
      <c r="AB394" s="210"/>
      <c r="AC394" s="210"/>
      <c r="AD394" s="210"/>
      <c r="AE394" s="210"/>
      <c r="AF394" s="210"/>
      <c r="AG394" s="210" t="s">
        <v>213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2" x14ac:dyDescent="0.2">
      <c r="A395" s="217"/>
      <c r="B395" s="218"/>
      <c r="C395" s="256"/>
      <c r="D395" s="246"/>
      <c r="E395" s="246"/>
      <c r="F395" s="246"/>
      <c r="G395" s="246"/>
      <c r="H395" s="221"/>
      <c r="I395" s="221"/>
      <c r="J395" s="221"/>
      <c r="K395" s="221"/>
      <c r="L395" s="221"/>
      <c r="M395" s="221"/>
      <c r="N395" s="220"/>
      <c r="O395" s="220"/>
      <c r="P395" s="220"/>
      <c r="Q395" s="220"/>
      <c r="R395" s="221"/>
      <c r="S395" s="221"/>
      <c r="T395" s="221"/>
      <c r="U395" s="221"/>
      <c r="V395" s="221"/>
      <c r="W395" s="221"/>
      <c r="X395" s="221"/>
      <c r="Y395" s="221"/>
      <c r="Z395" s="210"/>
      <c r="AA395" s="210"/>
      <c r="AB395" s="210"/>
      <c r="AC395" s="210"/>
      <c r="AD395" s="210"/>
      <c r="AE395" s="210"/>
      <c r="AF395" s="210"/>
      <c r="AG395" s="210" t="s">
        <v>214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37">
        <v>95</v>
      </c>
      <c r="B396" s="238" t="s">
        <v>586</v>
      </c>
      <c r="C396" s="253" t="s">
        <v>587</v>
      </c>
      <c r="D396" s="239" t="s">
        <v>254</v>
      </c>
      <c r="E396" s="240">
        <v>171.45599999999999</v>
      </c>
      <c r="F396" s="241"/>
      <c r="G396" s="242">
        <f>ROUND(E396*F396,2)</f>
        <v>0</v>
      </c>
      <c r="H396" s="241"/>
      <c r="I396" s="242">
        <f>ROUND(E396*H396,2)</f>
        <v>0</v>
      </c>
      <c r="J396" s="241"/>
      <c r="K396" s="242">
        <f>ROUND(E396*J396,2)</f>
        <v>0</v>
      </c>
      <c r="L396" s="242">
        <v>21</v>
      </c>
      <c r="M396" s="242">
        <f>G396*(1+L396/100)</f>
        <v>0</v>
      </c>
      <c r="N396" s="240">
        <v>4.5580000000000002E-2</v>
      </c>
      <c r="O396" s="240">
        <f>ROUND(E396*N396,2)</f>
        <v>7.81</v>
      </c>
      <c r="P396" s="240">
        <v>0</v>
      </c>
      <c r="Q396" s="240">
        <f>ROUND(E396*P396,2)</f>
        <v>0</v>
      </c>
      <c r="R396" s="242" t="s">
        <v>249</v>
      </c>
      <c r="S396" s="242" t="s">
        <v>205</v>
      </c>
      <c r="T396" s="243" t="s">
        <v>206</v>
      </c>
      <c r="U396" s="221">
        <v>0.60799999999999998</v>
      </c>
      <c r="V396" s="221">
        <f>ROUND(E396*U396,2)</f>
        <v>104.25</v>
      </c>
      <c r="W396" s="221"/>
      <c r="X396" s="221" t="s">
        <v>207</v>
      </c>
      <c r="Y396" s="221" t="s">
        <v>208</v>
      </c>
      <c r="Z396" s="210"/>
      <c r="AA396" s="210"/>
      <c r="AB396" s="210"/>
      <c r="AC396" s="210"/>
      <c r="AD396" s="210"/>
      <c r="AE396" s="210"/>
      <c r="AF396" s="210"/>
      <c r="AG396" s="210" t="s">
        <v>209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2" x14ac:dyDescent="0.2">
      <c r="A397" s="217"/>
      <c r="B397" s="218"/>
      <c r="C397" s="254" t="s">
        <v>588</v>
      </c>
      <c r="D397" s="244"/>
      <c r="E397" s="244"/>
      <c r="F397" s="244"/>
      <c r="G397" s="244"/>
      <c r="H397" s="221"/>
      <c r="I397" s="221"/>
      <c r="J397" s="221"/>
      <c r="K397" s="221"/>
      <c r="L397" s="221"/>
      <c r="M397" s="221"/>
      <c r="N397" s="220"/>
      <c r="O397" s="220"/>
      <c r="P397" s="220"/>
      <c r="Q397" s="220"/>
      <c r="R397" s="221"/>
      <c r="S397" s="221"/>
      <c r="T397" s="221"/>
      <c r="U397" s="221"/>
      <c r="V397" s="221"/>
      <c r="W397" s="221"/>
      <c r="X397" s="221"/>
      <c r="Y397" s="221"/>
      <c r="Z397" s="210"/>
      <c r="AA397" s="210"/>
      <c r="AB397" s="210"/>
      <c r="AC397" s="210"/>
      <c r="AD397" s="210"/>
      <c r="AE397" s="210"/>
      <c r="AF397" s="210"/>
      <c r="AG397" s="210" t="s">
        <v>211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2" x14ac:dyDescent="0.2">
      <c r="A398" s="217"/>
      <c r="B398" s="218"/>
      <c r="C398" s="255" t="s">
        <v>589</v>
      </c>
      <c r="D398" s="223"/>
      <c r="E398" s="224">
        <v>30.8</v>
      </c>
      <c r="F398" s="221"/>
      <c r="G398" s="221"/>
      <c r="H398" s="221"/>
      <c r="I398" s="221"/>
      <c r="J398" s="221"/>
      <c r="K398" s="221"/>
      <c r="L398" s="221"/>
      <c r="M398" s="221"/>
      <c r="N398" s="220"/>
      <c r="O398" s="220"/>
      <c r="P398" s="220"/>
      <c r="Q398" s="220"/>
      <c r="R398" s="221"/>
      <c r="S398" s="221"/>
      <c r="T398" s="221"/>
      <c r="U398" s="221"/>
      <c r="V398" s="221"/>
      <c r="W398" s="221"/>
      <c r="X398" s="221"/>
      <c r="Y398" s="221"/>
      <c r="Z398" s="210"/>
      <c r="AA398" s="210"/>
      <c r="AB398" s="210"/>
      <c r="AC398" s="210"/>
      <c r="AD398" s="210"/>
      <c r="AE398" s="210"/>
      <c r="AF398" s="210"/>
      <c r="AG398" s="210" t="s">
        <v>213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17"/>
      <c r="B399" s="218"/>
      <c r="C399" s="255" t="s">
        <v>590</v>
      </c>
      <c r="D399" s="223"/>
      <c r="E399" s="224">
        <v>37.1</v>
      </c>
      <c r="F399" s="221"/>
      <c r="G399" s="221"/>
      <c r="H399" s="221"/>
      <c r="I399" s="221"/>
      <c r="J399" s="221"/>
      <c r="K399" s="221"/>
      <c r="L399" s="221"/>
      <c r="M399" s="221"/>
      <c r="N399" s="220"/>
      <c r="O399" s="220"/>
      <c r="P399" s="220"/>
      <c r="Q399" s="220"/>
      <c r="R399" s="221"/>
      <c r="S399" s="221"/>
      <c r="T399" s="221"/>
      <c r="U399" s="221"/>
      <c r="V399" s="221"/>
      <c r="W399" s="221"/>
      <c r="X399" s="221"/>
      <c r="Y399" s="221"/>
      <c r="Z399" s="210"/>
      <c r="AA399" s="210"/>
      <c r="AB399" s="210"/>
      <c r="AC399" s="210"/>
      <c r="AD399" s="210"/>
      <c r="AE399" s="210"/>
      <c r="AF399" s="210"/>
      <c r="AG399" s="210" t="s">
        <v>213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17"/>
      <c r="B400" s="218"/>
      <c r="C400" s="255" t="s">
        <v>591</v>
      </c>
      <c r="D400" s="223"/>
      <c r="E400" s="224">
        <v>68.852000000000004</v>
      </c>
      <c r="F400" s="221"/>
      <c r="G400" s="221"/>
      <c r="H400" s="221"/>
      <c r="I400" s="221"/>
      <c r="J400" s="221"/>
      <c r="K400" s="221"/>
      <c r="L400" s="221"/>
      <c r="M400" s="221"/>
      <c r="N400" s="220"/>
      <c r="O400" s="220"/>
      <c r="P400" s="220"/>
      <c r="Q400" s="220"/>
      <c r="R400" s="221"/>
      <c r="S400" s="221"/>
      <c r="T400" s="221"/>
      <c r="U400" s="221"/>
      <c r="V400" s="221"/>
      <c r="W400" s="221"/>
      <c r="X400" s="221"/>
      <c r="Y400" s="221"/>
      <c r="Z400" s="210"/>
      <c r="AA400" s="210"/>
      <c r="AB400" s="210"/>
      <c r="AC400" s="210"/>
      <c r="AD400" s="210"/>
      <c r="AE400" s="210"/>
      <c r="AF400" s="210"/>
      <c r="AG400" s="210" t="s">
        <v>213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17"/>
      <c r="B401" s="218"/>
      <c r="C401" s="255" t="s">
        <v>592</v>
      </c>
      <c r="D401" s="223"/>
      <c r="E401" s="224">
        <v>34.704000000000001</v>
      </c>
      <c r="F401" s="221"/>
      <c r="G401" s="221"/>
      <c r="H401" s="221"/>
      <c r="I401" s="221"/>
      <c r="J401" s="221"/>
      <c r="K401" s="221"/>
      <c r="L401" s="221"/>
      <c r="M401" s="221"/>
      <c r="N401" s="220"/>
      <c r="O401" s="220"/>
      <c r="P401" s="220"/>
      <c r="Q401" s="220"/>
      <c r="R401" s="221"/>
      <c r="S401" s="221"/>
      <c r="T401" s="221"/>
      <c r="U401" s="221"/>
      <c r="V401" s="221"/>
      <c r="W401" s="221"/>
      <c r="X401" s="221"/>
      <c r="Y401" s="221"/>
      <c r="Z401" s="210"/>
      <c r="AA401" s="210"/>
      <c r="AB401" s="210"/>
      <c r="AC401" s="210"/>
      <c r="AD401" s="210"/>
      <c r="AE401" s="210"/>
      <c r="AF401" s="210"/>
      <c r="AG401" s="210" t="s">
        <v>213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2" x14ac:dyDescent="0.2">
      <c r="A402" s="217"/>
      <c r="B402" s="218"/>
      <c r="C402" s="256"/>
      <c r="D402" s="246"/>
      <c r="E402" s="246"/>
      <c r="F402" s="246"/>
      <c r="G402" s="246"/>
      <c r="H402" s="221"/>
      <c r="I402" s="221"/>
      <c r="J402" s="221"/>
      <c r="K402" s="221"/>
      <c r="L402" s="221"/>
      <c r="M402" s="221"/>
      <c r="N402" s="220"/>
      <c r="O402" s="220"/>
      <c r="P402" s="220"/>
      <c r="Q402" s="220"/>
      <c r="R402" s="221"/>
      <c r="S402" s="221"/>
      <c r="T402" s="221"/>
      <c r="U402" s="221"/>
      <c r="V402" s="221"/>
      <c r="W402" s="221"/>
      <c r="X402" s="221"/>
      <c r="Y402" s="221"/>
      <c r="Z402" s="210"/>
      <c r="AA402" s="210"/>
      <c r="AB402" s="210"/>
      <c r="AC402" s="210"/>
      <c r="AD402" s="210"/>
      <c r="AE402" s="210"/>
      <c r="AF402" s="210"/>
      <c r="AG402" s="210" t="s">
        <v>214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ht="22.5" outlineLevel="1" x14ac:dyDescent="0.2">
      <c r="A403" s="237">
        <v>96</v>
      </c>
      <c r="B403" s="238" t="s">
        <v>593</v>
      </c>
      <c r="C403" s="253" t="s">
        <v>594</v>
      </c>
      <c r="D403" s="239" t="s">
        <v>254</v>
      </c>
      <c r="E403" s="240">
        <v>15.3</v>
      </c>
      <c r="F403" s="241"/>
      <c r="G403" s="242">
        <f>ROUND(E403*F403,2)</f>
        <v>0</v>
      </c>
      <c r="H403" s="241"/>
      <c r="I403" s="242">
        <f>ROUND(E403*H403,2)</f>
        <v>0</v>
      </c>
      <c r="J403" s="241"/>
      <c r="K403" s="242">
        <f>ROUND(E403*J403,2)</f>
        <v>0</v>
      </c>
      <c r="L403" s="242">
        <v>21</v>
      </c>
      <c r="M403" s="242">
        <f>G403*(1+L403/100)</f>
        <v>0</v>
      </c>
      <c r="N403" s="240">
        <v>3.6700000000000001E-3</v>
      </c>
      <c r="O403" s="240">
        <f>ROUND(E403*N403,2)</f>
        <v>0.06</v>
      </c>
      <c r="P403" s="240">
        <v>0</v>
      </c>
      <c r="Q403" s="240">
        <f>ROUND(E403*P403,2)</f>
        <v>0</v>
      </c>
      <c r="R403" s="242" t="s">
        <v>249</v>
      </c>
      <c r="S403" s="242" t="s">
        <v>205</v>
      </c>
      <c r="T403" s="243" t="s">
        <v>206</v>
      </c>
      <c r="U403" s="221">
        <v>0.36199999999999999</v>
      </c>
      <c r="V403" s="221">
        <f>ROUND(E403*U403,2)</f>
        <v>5.54</v>
      </c>
      <c r="W403" s="221"/>
      <c r="X403" s="221" t="s">
        <v>207</v>
      </c>
      <c r="Y403" s="221" t="s">
        <v>208</v>
      </c>
      <c r="Z403" s="210"/>
      <c r="AA403" s="210"/>
      <c r="AB403" s="210"/>
      <c r="AC403" s="210"/>
      <c r="AD403" s="210"/>
      <c r="AE403" s="210"/>
      <c r="AF403" s="210"/>
      <c r="AG403" s="210" t="s">
        <v>209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2" x14ac:dyDescent="0.2">
      <c r="A404" s="217"/>
      <c r="B404" s="218"/>
      <c r="C404" s="255" t="s">
        <v>595</v>
      </c>
      <c r="D404" s="223"/>
      <c r="E404" s="224">
        <v>15.3</v>
      </c>
      <c r="F404" s="221"/>
      <c r="G404" s="221"/>
      <c r="H404" s="221"/>
      <c r="I404" s="221"/>
      <c r="J404" s="221"/>
      <c r="K404" s="221"/>
      <c r="L404" s="221"/>
      <c r="M404" s="221"/>
      <c r="N404" s="220"/>
      <c r="O404" s="220"/>
      <c r="P404" s="220"/>
      <c r="Q404" s="220"/>
      <c r="R404" s="221"/>
      <c r="S404" s="221"/>
      <c r="T404" s="221"/>
      <c r="U404" s="221"/>
      <c r="V404" s="221"/>
      <c r="W404" s="221"/>
      <c r="X404" s="221"/>
      <c r="Y404" s="221"/>
      <c r="Z404" s="210"/>
      <c r="AA404" s="210"/>
      <c r="AB404" s="210"/>
      <c r="AC404" s="210"/>
      <c r="AD404" s="210"/>
      <c r="AE404" s="210"/>
      <c r="AF404" s="210"/>
      <c r="AG404" s="210" t="s">
        <v>213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2" x14ac:dyDescent="0.2">
      <c r="A405" s="217"/>
      <c r="B405" s="218"/>
      <c r="C405" s="256"/>
      <c r="D405" s="246"/>
      <c r="E405" s="246"/>
      <c r="F405" s="246"/>
      <c r="G405" s="246"/>
      <c r="H405" s="221"/>
      <c r="I405" s="221"/>
      <c r="J405" s="221"/>
      <c r="K405" s="221"/>
      <c r="L405" s="221"/>
      <c r="M405" s="221"/>
      <c r="N405" s="220"/>
      <c r="O405" s="220"/>
      <c r="P405" s="220"/>
      <c r="Q405" s="220"/>
      <c r="R405" s="221"/>
      <c r="S405" s="221"/>
      <c r="T405" s="221"/>
      <c r="U405" s="221"/>
      <c r="V405" s="221"/>
      <c r="W405" s="221"/>
      <c r="X405" s="221"/>
      <c r="Y405" s="221"/>
      <c r="Z405" s="210"/>
      <c r="AA405" s="210"/>
      <c r="AB405" s="210"/>
      <c r="AC405" s="210"/>
      <c r="AD405" s="210"/>
      <c r="AE405" s="210"/>
      <c r="AF405" s="210"/>
      <c r="AG405" s="210" t="s">
        <v>214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x14ac:dyDescent="0.2">
      <c r="A406" s="230" t="s">
        <v>199</v>
      </c>
      <c r="B406" s="231" t="s">
        <v>103</v>
      </c>
      <c r="C406" s="252" t="s">
        <v>104</v>
      </c>
      <c r="D406" s="232"/>
      <c r="E406" s="233"/>
      <c r="F406" s="234"/>
      <c r="G406" s="234">
        <f>SUMIF(AG407:AG468,"&lt;&gt;NOR",G407:G468)</f>
        <v>0</v>
      </c>
      <c r="H406" s="234"/>
      <c r="I406" s="234">
        <f>SUM(I407:I468)</f>
        <v>0</v>
      </c>
      <c r="J406" s="234"/>
      <c r="K406" s="234">
        <f>SUM(K407:K468)</f>
        <v>0</v>
      </c>
      <c r="L406" s="234"/>
      <c r="M406" s="234">
        <f>SUM(M407:M468)</f>
        <v>0</v>
      </c>
      <c r="N406" s="233"/>
      <c r="O406" s="233">
        <f>SUM(O407:O468)</f>
        <v>18.529999999999998</v>
      </c>
      <c r="P406" s="233"/>
      <c r="Q406" s="233">
        <f>SUM(Q407:Q468)</f>
        <v>0</v>
      </c>
      <c r="R406" s="234"/>
      <c r="S406" s="234"/>
      <c r="T406" s="235"/>
      <c r="U406" s="229"/>
      <c r="V406" s="229">
        <f>SUM(V407:V468)</f>
        <v>731.15000000000009</v>
      </c>
      <c r="W406" s="229"/>
      <c r="X406" s="229"/>
      <c r="Y406" s="229"/>
      <c r="AG406" t="s">
        <v>200</v>
      </c>
    </row>
    <row r="407" spans="1:60" ht="22.5" outlineLevel="1" x14ac:dyDescent="0.2">
      <c r="A407" s="237">
        <v>97</v>
      </c>
      <c r="B407" s="238" t="s">
        <v>596</v>
      </c>
      <c r="C407" s="253" t="s">
        <v>597</v>
      </c>
      <c r="D407" s="239" t="s">
        <v>254</v>
      </c>
      <c r="E407" s="240">
        <v>157.72</v>
      </c>
      <c r="F407" s="241"/>
      <c r="G407" s="242">
        <f>ROUND(E407*F407,2)</f>
        <v>0</v>
      </c>
      <c r="H407" s="241"/>
      <c r="I407" s="242">
        <f>ROUND(E407*H407,2)</f>
        <v>0</v>
      </c>
      <c r="J407" s="241"/>
      <c r="K407" s="242">
        <f>ROUND(E407*J407,2)</f>
        <v>0</v>
      </c>
      <c r="L407" s="242">
        <v>21</v>
      </c>
      <c r="M407" s="242">
        <f>G407*(1+L407/100)</f>
        <v>0</v>
      </c>
      <c r="N407" s="240">
        <v>4.5199999999999997E-3</v>
      </c>
      <c r="O407" s="240">
        <f>ROUND(E407*N407,2)</f>
        <v>0.71</v>
      </c>
      <c r="P407" s="240">
        <v>0</v>
      </c>
      <c r="Q407" s="240">
        <f>ROUND(E407*P407,2)</f>
        <v>0</v>
      </c>
      <c r="R407" s="242" t="s">
        <v>249</v>
      </c>
      <c r="S407" s="242" t="s">
        <v>205</v>
      </c>
      <c r="T407" s="243" t="s">
        <v>206</v>
      </c>
      <c r="U407" s="221">
        <v>0.28499999999999998</v>
      </c>
      <c r="V407" s="221">
        <f>ROUND(E407*U407,2)</f>
        <v>44.95</v>
      </c>
      <c r="W407" s="221"/>
      <c r="X407" s="221" t="s">
        <v>207</v>
      </c>
      <c r="Y407" s="221" t="s">
        <v>208</v>
      </c>
      <c r="Z407" s="210"/>
      <c r="AA407" s="210"/>
      <c r="AB407" s="210"/>
      <c r="AC407" s="210"/>
      <c r="AD407" s="210"/>
      <c r="AE407" s="210"/>
      <c r="AF407" s="210"/>
      <c r="AG407" s="210" t="s">
        <v>209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2" x14ac:dyDescent="0.2">
      <c r="A408" s="217"/>
      <c r="B408" s="218"/>
      <c r="C408" s="254" t="s">
        <v>598</v>
      </c>
      <c r="D408" s="244"/>
      <c r="E408" s="244"/>
      <c r="F408" s="244"/>
      <c r="G408" s="244"/>
      <c r="H408" s="221"/>
      <c r="I408" s="221"/>
      <c r="J408" s="221"/>
      <c r="K408" s="221"/>
      <c r="L408" s="221"/>
      <c r="M408" s="221"/>
      <c r="N408" s="220"/>
      <c r="O408" s="220"/>
      <c r="P408" s="220"/>
      <c r="Q408" s="220"/>
      <c r="R408" s="221"/>
      <c r="S408" s="221"/>
      <c r="T408" s="221"/>
      <c r="U408" s="221"/>
      <c r="V408" s="221"/>
      <c r="W408" s="221"/>
      <c r="X408" s="221"/>
      <c r="Y408" s="221"/>
      <c r="Z408" s="210"/>
      <c r="AA408" s="210"/>
      <c r="AB408" s="210"/>
      <c r="AC408" s="210"/>
      <c r="AD408" s="210"/>
      <c r="AE408" s="210"/>
      <c r="AF408" s="210"/>
      <c r="AG408" s="210" t="s">
        <v>211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2" x14ac:dyDescent="0.2">
      <c r="A409" s="217"/>
      <c r="B409" s="218"/>
      <c r="C409" s="255" t="s">
        <v>599</v>
      </c>
      <c r="D409" s="223"/>
      <c r="E409" s="224"/>
      <c r="F409" s="221"/>
      <c r="G409" s="221"/>
      <c r="H409" s="221"/>
      <c r="I409" s="221"/>
      <c r="J409" s="221"/>
      <c r="K409" s="221"/>
      <c r="L409" s="221"/>
      <c r="M409" s="221"/>
      <c r="N409" s="220"/>
      <c r="O409" s="220"/>
      <c r="P409" s="220"/>
      <c r="Q409" s="220"/>
      <c r="R409" s="221"/>
      <c r="S409" s="221"/>
      <c r="T409" s="221"/>
      <c r="U409" s="221"/>
      <c r="V409" s="221"/>
      <c r="W409" s="221"/>
      <c r="X409" s="221"/>
      <c r="Y409" s="221"/>
      <c r="Z409" s="210"/>
      <c r="AA409" s="210"/>
      <c r="AB409" s="210"/>
      <c r="AC409" s="210"/>
      <c r="AD409" s="210"/>
      <c r="AE409" s="210"/>
      <c r="AF409" s="210"/>
      <c r="AG409" s="210" t="s">
        <v>213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17"/>
      <c r="B410" s="218"/>
      <c r="C410" s="255" t="s">
        <v>600</v>
      </c>
      <c r="D410" s="223"/>
      <c r="E410" s="224">
        <v>61.35</v>
      </c>
      <c r="F410" s="221"/>
      <c r="G410" s="221"/>
      <c r="H410" s="221"/>
      <c r="I410" s="221"/>
      <c r="J410" s="221"/>
      <c r="K410" s="221"/>
      <c r="L410" s="221"/>
      <c r="M410" s="221"/>
      <c r="N410" s="220"/>
      <c r="O410" s="220"/>
      <c r="P410" s="220"/>
      <c r="Q410" s="220"/>
      <c r="R410" s="221"/>
      <c r="S410" s="221"/>
      <c r="T410" s="221"/>
      <c r="U410" s="221"/>
      <c r="V410" s="221"/>
      <c r="W410" s="221"/>
      <c r="X410" s="221"/>
      <c r="Y410" s="221"/>
      <c r="Z410" s="210"/>
      <c r="AA410" s="210"/>
      <c r="AB410" s="210"/>
      <c r="AC410" s="210"/>
      <c r="AD410" s="210"/>
      <c r="AE410" s="210"/>
      <c r="AF410" s="210"/>
      <c r="AG410" s="210" t="s">
        <v>213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">
      <c r="A411" s="217"/>
      <c r="B411" s="218"/>
      <c r="C411" s="255" t="s">
        <v>601</v>
      </c>
      <c r="D411" s="223"/>
      <c r="E411" s="224">
        <v>39.57</v>
      </c>
      <c r="F411" s="221"/>
      <c r="G411" s="221"/>
      <c r="H411" s="221"/>
      <c r="I411" s="221"/>
      <c r="J411" s="221"/>
      <c r="K411" s="221"/>
      <c r="L411" s="221"/>
      <c r="M411" s="221"/>
      <c r="N411" s="220"/>
      <c r="O411" s="220"/>
      <c r="P411" s="220"/>
      <c r="Q411" s="220"/>
      <c r="R411" s="221"/>
      <c r="S411" s="221"/>
      <c r="T411" s="221"/>
      <c r="U411" s="221"/>
      <c r="V411" s="221"/>
      <c r="W411" s="221"/>
      <c r="X411" s="221"/>
      <c r="Y411" s="221"/>
      <c r="Z411" s="210"/>
      <c r="AA411" s="210"/>
      <c r="AB411" s="210"/>
      <c r="AC411" s="210"/>
      <c r="AD411" s="210"/>
      <c r="AE411" s="210"/>
      <c r="AF411" s="210"/>
      <c r="AG411" s="210" t="s">
        <v>213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">
      <c r="A412" s="217"/>
      <c r="B412" s="218"/>
      <c r="C412" s="255" t="s">
        <v>602</v>
      </c>
      <c r="D412" s="223"/>
      <c r="E412" s="224">
        <v>56.8</v>
      </c>
      <c r="F412" s="221"/>
      <c r="G412" s="221"/>
      <c r="H412" s="221"/>
      <c r="I412" s="221"/>
      <c r="J412" s="221"/>
      <c r="K412" s="221"/>
      <c r="L412" s="221"/>
      <c r="M412" s="221"/>
      <c r="N412" s="220"/>
      <c r="O412" s="220"/>
      <c r="P412" s="220"/>
      <c r="Q412" s="220"/>
      <c r="R412" s="221"/>
      <c r="S412" s="221"/>
      <c r="T412" s="221"/>
      <c r="U412" s="221"/>
      <c r="V412" s="221"/>
      <c r="W412" s="221"/>
      <c r="X412" s="221"/>
      <c r="Y412" s="221"/>
      <c r="Z412" s="210"/>
      <c r="AA412" s="210"/>
      <c r="AB412" s="210"/>
      <c r="AC412" s="210"/>
      <c r="AD412" s="210"/>
      <c r="AE412" s="210"/>
      <c r="AF412" s="210"/>
      <c r="AG412" s="210" t="s">
        <v>213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2" x14ac:dyDescent="0.2">
      <c r="A413" s="217"/>
      <c r="B413" s="218"/>
      <c r="C413" s="256"/>
      <c r="D413" s="246"/>
      <c r="E413" s="246"/>
      <c r="F413" s="246"/>
      <c r="G413" s="246"/>
      <c r="H413" s="221"/>
      <c r="I413" s="221"/>
      <c r="J413" s="221"/>
      <c r="K413" s="221"/>
      <c r="L413" s="221"/>
      <c r="M413" s="221"/>
      <c r="N413" s="220"/>
      <c r="O413" s="220"/>
      <c r="P413" s="220"/>
      <c r="Q413" s="220"/>
      <c r="R413" s="221"/>
      <c r="S413" s="221"/>
      <c r="T413" s="221"/>
      <c r="U413" s="221"/>
      <c r="V413" s="221"/>
      <c r="W413" s="221"/>
      <c r="X413" s="221"/>
      <c r="Y413" s="221"/>
      <c r="Z413" s="210"/>
      <c r="AA413" s="210"/>
      <c r="AB413" s="210"/>
      <c r="AC413" s="210"/>
      <c r="AD413" s="210"/>
      <c r="AE413" s="210"/>
      <c r="AF413" s="210"/>
      <c r="AG413" s="210" t="s">
        <v>214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ht="22.5" outlineLevel="1" x14ac:dyDescent="0.2">
      <c r="A414" s="237">
        <v>98</v>
      </c>
      <c r="B414" s="238" t="s">
        <v>603</v>
      </c>
      <c r="C414" s="253" t="s">
        <v>604</v>
      </c>
      <c r="D414" s="239" t="s">
        <v>254</v>
      </c>
      <c r="E414" s="240">
        <v>394.68</v>
      </c>
      <c r="F414" s="241"/>
      <c r="G414" s="242">
        <f>ROUND(E414*F414,2)</f>
        <v>0</v>
      </c>
      <c r="H414" s="241"/>
      <c r="I414" s="242">
        <f>ROUND(E414*H414,2)</f>
        <v>0</v>
      </c>
      <c r="J414" s="241"/>
      <c r="K414" s="242">
        <f>ROUND(E414*J414,2)</f>
        <v>0</v>
      </c>
      <c r="L414" s="242">
        <v>21</v>
      </c>
      <c r="M414" s="242">
        <f>G414*(1+L414/100)</f>
        <v>0</v>
      </c>
      <c r="N414" s="240">
        <v>3.2000000000000003E-4</v>
      </c>
      <c r="O414" s="240">
        <f>ROUND(E414*N414,2)</f>
        <v>0.13</v>
      </c>
      <c r="P414" s="240">
        <v>0</v>
      </c>
      <c r="Q414" s="240">
        <f>ROUND(E414*P414,2)</f>
        <v>0</v>
      </c>
      <c r="R414" s="242" t="s">
        <v>249</v>
      </c>
      <c r="S414" s="242" t="s">
        <v>205</v>
      </c>
      <c r="T414" s="243" t="s">
        <v>206</v>
      </c>
      <c r="U414" s="221">
        <v>7.0000000000000007E-2</v>
      </c>
      <c r="V414" s="221">
        <f>ROUND(E414*U414,2)</f>
        <v>27.63</v>
      </c>
      <c r="W414" s="221"/>
      <c r="X414" s="221" t="s">
        <v>207</v>
      </c>
      <c r="Y414" s="221" t="s">
        <v>208</v>
      </c>
      <c r="Z414" s="210"/>
      <c r="AA414" s="210"/>
      <c r="AB414" s="210"/>
      <c r="AC414" s="210"/>
      <c r="AD414" s="210"/>
      <c r="AE414" s="210"/>
      <c r="AF414" s="210"/>
      <c r="AG414" s="210" t="s">
        <v>209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2" x14ac:dyDescent="0.2">
      <c r="A415" s="217"/>
      <c r="B415" s="218"/>
      <c r="C415" s="254" t="s">
        <v>598</v>
      </c>
      <c r="D415" s="244"/>
      <c r="E415" s="244"/>
      <c r="F415" s="244"/>
      <c r="G415" s="244"/>
      <c r="H415" s="221"/>
      <c r="I415" s="221"/>
      <c r="J415" s="221"/>
      <c r="K415" s="221"/>
      <c r="L415" s="221"/>
      <c r="M415" s="221"/>
      <c r="N415" s="220"/>
      <c r="O415" s="220"/>
      <c r="P415" s="220"/>
      <c r="Q415" s="220"/>
      <c r="R415" s="221"/>
      <c r="S415" s="221"/>
      <c r="T415" s="221"/>
      <c r="U415" s="221"/>
      <c r="V415" s="221"/>
      <c r="W415" s="221"/>
      <c r="X415" s="221"/>
      <c r="Y415" s="221"/>
      <c r="Z415" s="210"/>
      <c r="AA415" s="210"/>
      <c r="AB415" s="210"/>
      <c r="AC415" s="210"/>
      <c r="AD415" s="210"/>
      <c r="AE415" s="210"/>
      <c r="AF415" s="210"/>
      <c r="AG415" s="210" t="s">
        <v>211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2" x14ac:dyDescent="0.2">
      <c r="A416" s="217"/>
      <c r="B416" s="218"/>
      <c r="C416" s="255" t="s">
        <v>600</v>
      </c>
      <c r="D416" s="223"/>
      <c r="E416" s="224">
        <v>61.35</v>
      </c>
      <c r="F416" s="221"/>
      <c r="G416" s="221"/>
      <c r="H416" s="221"/>
      <c r="I416" s="221"/>
      <c r="J416" s="221"/>
      <c r="K416" s="221"/>
      <c r="L416" s="221"/>
      <c r="M416" s="221"/>
      <c r="N416" s="220"/>
      <c r="O416" s="220"/>
      <c r="P416" s="220"/>
      <c r="Q416" s="220"/>
      <c r="R416" s="221"/>
      <c r="S416" s="221"/>
      <c r="T416" s="221"/>
      <c r="U416" s="221"/>
      <c r="V416" s="221"/>
      <c r="W416" s="221"/>
      <c r="X416" s="221"/>
      <c r="Y416" s="221"/>
      <c r="Z416" s="210"/>
      <c r="AA416" s="210"/>
      <c r="AB416" s="210"/>
      <c r="AC416" s="210"/>
      <c r="AD416" s="210"/>
      <c r="AE416" s="210"/>
      <c r="AF416" s="210"/>
      <c r="AG416" s="210" t="s">
        <v>213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17"/>
      <c r="B417" s="218"/>
      <c r="C417" s="255" t="s">
        <v>605</v>
      </c>
      <c r="D417" s="223"/>
      <c r="E417" s="224">
        <v>71.03</v>
      </c>
      <c r="F417" s="221"/>
      <c r="G417" s="221"/>
      <c r="H417" s="221"/>
      <c r="I417" s="221"/>
      <c r="J417" s="221"/>
      <c r="K417" s="221"/>
      <c r="L417" s="221"/>
      <c r="M417" s="221"/>
      <c r="N417" s="220"/>
      <c r="O417" s="220"/>
      <c r="P417" s="220"/>
      <c r="Q417" s="220"/>
      <c r="R417" s="221"/>
      <c r="S417" s="221"/>
      <c r="T417" s="221"/>
      <c r="U417" s="221"/>
      <c r="V417" s="221"/>
      <c r="W417" s="221"/>
      <c r="X417" s="221"/>
      <c r="Y417" s="221"/>
      <c r="Z417" s="210"/>
      <c r="AA417" s="210"/>
      <c r="AB417" s="210"/>
      <c r="AC417" s="210"/>
      <c r="AD417" s="210"/>
      <c r="AE417" s="210"/>
      <c r="AF417" s="210"/>
      <c r="AG417" s="210" t="s">
        <v>213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17"/>
      <c r="B418" s="218"/>
      <c r="C418" s="255" t="s">
        <v>606</v>
      </c>
      <c r="D418" s="223"/>
      <c r="E418" s="224"/>
      <c r="F418" s="221"/>
      <c r="G418" s="221"/>
      <c r="H418" s="221"/>
      <c r="I418" s="221"/>
      <c r="J418" s="221"/>
      <c r="K418" s="221"/>
      <c r="L418" s="221"/>
      <c r="M418" s="221"/>
      <c r="N418" s="220"/>
      <c r="O418" s="220"/>
      <c r="P418" s="220"/>
      <c r="Q418" s="220"/>
      <c r="R418" s="221"/>
      <c r="S418" s="221"/>
      <c r="T418" s="221"/>
      <c r="U418" s="221"/>
      <c r="V418" s="221"/>
      <c r="W418" s="221"/>
      <c r="X418" s="221"/>
      <c r="Y418" s="221"/>
      <c r="Z418" s="210"/>
      <c r="AA418" s="210"/>
      <c r="AB418" s="210"/>
      <c r="AC418" s="210"/>
      <c r="AD418" s="210"/>
      <c r="AE418" s="210"/>
      <c r="AF418" s="210"/>
      <c r="AG418" s="210" t="s">
        <v>213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">
      <c r="A419" s="217"/>
      <c r="B419" s="218"/>
      <c r="C419" s="255" t="s">
        <v>607</v>
      </c>
      <c r="D419" s="223"/>
      <c r="E419" s="224">
        <v>73.5</v>
      </c>
      <c r="F419" s="221"/>
      <c r="G419" s="221"/>
      <c r="H419" s="221"/>
      <c r="I419" s="221"/>
      <c r="J419" s="221"/>
      <c r="K419" s="221"/>
      <c r="L419" s="221"/>
      <c r="M419" s="221"/>
      <c r="N419" s="220"/>
      <c r="O419" s="220"/>
      <c r="P419" s="220"/>
      <c r="Q419" s="220"/>
      <c r="R419" s="221"/>
      <c r="S419" s="221"/>
      <c r="T419" s="221"/>
      <c r="U419" s="221"/>
      <c r="V419" s="221"/>
      <c r="W419" s="221"/>
      <c r="X419" s="221"/>
      <c r="Y419" s="221"/>
      <c r="Z419" s="210"/>
      <c r="AA419" s="210"/>
      <c r="AB419" s="210"/>
      <c r="AC419" s="210"/>
      <c r="AD419" s="210"/>
      <c r="AE419" s="210"/>
      <c r="AF419" s="210"/>
      <c r="AG419" s="210" t="s">
        <v>213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">
      <c r="A420" s="217"/>
      <c r="B420" s="218"/>
      <c r="C420" s="255" t="s">
        <v>608</v>
      </c>
      <c r="D420" s="223"/>
      <c r="E420" s="224">
        <v>55.2</v>
      </c>
      <c r="F420" s="221"/>
      <c r="G420" s="221"/>
      <c r="H420" s="221"/>
      <c r="I420" s="221"/>
      <c r="J420" s="221"/>
      <c r="K420" s="221"/>
      <c r="L420" s="221"/>
      <c r="M420" s="221"/>
      <c r="N420" s="220"/>
      <c r="O420" s="220"/>
      <c r="P420" s="220"/>
      <c r="Q420" s="220"/>
      <c r="R420" s="221"/>
      <c r="S420" s="221"/>
      <c r="T420" s="221"/>
      <c r="U420" s="221"/>
      <c r="V420" s="221"/>
      <c r="W420" s="221"/>
      <c r="X420" s="221"/>
      <c r="Y420" s="221"/>
      <c r="Z420" s="210"/>
      <c r="AA420" s="210"/>
      <c r="AB420" s="210"/>
      <c r="AC420" s="210"/>
      <c r="AD420" s="210"/>
      <c r="AE420" s="210"/>
      <c r="AF420" s="210"/>
      <c r="AG420" s="210" t="s">
        <v>213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17"/>
      <c r="B421" s="218"/>
      <c r="C421" s="255" t="s">
        <v>609</v>
      </c>
      <c r="D421" s="223"/>
      <c r="E421" s="224">
        <v>52.44</v>
      </c>
      <c r="F421" s="221"/>
      <c r="G421" s="221"/>
      <c r="H421" s="221"/>
      <c r="I421" s="221"/>
      <c r="J421" s="221"/>
      <c r="K421" s="221"/>
      <c r="L421" s="221"/>
      <c r="M421" s="221"/>
      <c r="N421" s="220"/>
      <c r="O421" s="220"/>
      <c r="P421" s="220"/>
      <c r="Q421" s="220"/>
      <c r="R421" s="221"/>
      <c r="S421" s="221"/>
      <c r="T421" s="221"/>
      <c r="U421" s="221"/>
      <c r="V421" s="221"/>
      <c r="W421" s="221"/>
      <c r="X421" s="221"/>
      <c r="Y421" s="221"/>
      <c r="Z421" s="210"/>
      <c r="AA421" s="210"/>
      <c r="AB421" s="210"/>
      <c r="AC421" s="210"/>
      <c r="AD421" s="210"/>
      <c r="AE421" s="210"/>
      <c r="AF421" s="210"/>
      <c r="AG421" s="210" t="s">
        <v>213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">
      <c r="A422" s="217"/>
      <c r="B422" s="218"/>
      <c r="C422" s="255" t="s">
        <v>610</v>
      </c>
      <c r="D422" s="223"/>
      <c r="E422" s="224">
        <v>24.36</v>
      </c>
      <c r="F422" s="221"/>
      <c r="G422" s="221"/>
      <c r="H422" s="221"/>
      <c r="I422" s="221"/>
      <c r="J422" s="221"/>
      <c r="K422" s="221"/>
      <c r="L422" s="221"/>
      <c r="M422" s="221"/>
      <c r="N422" s="220"/>
      <c r="O422" s="220"/>
      <c r="P422" s="220"/>
      <c r="Q422" s="220"/>
      <c r="R422" s="221"/>
      <c r="S422" s="221"/>
      <c r="T422" s="221"/>
      <c r="U422" s="221"/>
      <c r="V422" s="221"/>
      <c r="W422" s="221"/>
      <c r="X422" s="221"/>
      <c r="Y422" s="221"/>
      <c r="Z422" s="210"/>
      <c r="AA422" s="210"/>
      <c r="AB422" s="210"/>
      <c r="AC422" s="210"/>
      <c r="AD422" s="210"/>
      <c r="AE422" s="210"/>
      <c r="AF422" s="210"/>
      <c r="AG422" s="210" t="s">
        <v>213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">
      <c r="A423" s="217"/>
      <c r="B423" s="218"/>
      <c r="C423" s="255" t="s">
        <v>602</v>
      </c>
      <c r="D423" s="223"/>
      <c r="E423" s="224">
        <v>56.8</v>
      </c>
      <c r="F423" s="221"/>
      <c r="G423" s="221"/>
      <c r="H423" s="221"/>
      <c r="I423" s="221"/>
      <c r="J423" s="221"/>
      <c r="K423" s="221"/>
      <c r="L423" s="221"/>
      <c r="M423" s="221"/>
      <c r="N423" s="220"/>
      <c r="O423" s="220"/>
      <c r="P423" s="220"/>
      <c r="Q423" s="220"/>
      <c r="R423" s="221"/>
      <c r="S423" s="221"/>
      <c r="T423" s="221"/>
      <c r="U423" s="221"/>
      <c r="V423" s="221"/>
      <c r="W423" s="221"/>
      <c r="X423" s="221"/>
      <c r="Y423" s="221"/>
      <c r="Z423" s="210"/>
      <c r="AA423" s="210"/>
      <c r="AB423" s="210"/>
      <c r="AC423" s="210"/>
      <c r="AD423" s="210"/>
      <c r="AE423" s="210"/>
      <c r="AF423" s="210"/>
      <c r="AG423" s="210" t="s">
        <v>213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2" x14ac:dyDescent="0.2">
      <c r="A424" s="217"/>
      <c r="B424" s="218"/>
      <c r="C424" s="256"/>
      <c r="D424" s="246"/>
      <c r="E424" s="246"/>
      <c r="F424" s="246"/>
      <c r="G424" s="246"/>
      <c r="H424" s="221"/>
      <c r="I424" s="221"/>
      <c r="J424" s="221"/>
      <c r="K424" s="221"/>
      <c r="L424" s="221"/>
      <c r="M424" s="221"/>
      <c r="N424" s="220"/>
      <c r="O424" s="220"/>
      <c r="P424" s="220"/>
      <c r="Q424" s="220"/>
      <c r="R424" s="221"/>
      <c r="S424" s="221"/>
      <c r="T424" s="221"/>
      <c r="U424" s="221"/>
      <c r="V424" s="221"/>
      <c r="W424" s="221"/>
      <c r="X424" s="221"/>
      <c r="Y424" s="221"/>
      <c r="Z424" s="210"/>
      <c r="AA424" s="210"/>
      <c r="AB424" s="210"/>
      <c r="AC424" s="210"/>
      <c r="AD424" s="210"/>
      <c r="AE424" s="210"/>
      <c r="AF424" s="210"/>
      <c r="AG424" s="210" t="s">
        <v>214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ht="22.5" outlineLevel="1" x14ac:dyDescent="0.2">
      <c r="A425" s="237">
        <v>99</v>
      </c>
      <c r="B425" s="238" t="s">
        <v>611</v>
      </c>
      <c r="C425" s="253" t="s">
        <v>612</v>
      </c>
      <c r="D425" s="239" t="s">
        <v>254</v>
      </c>
      <c r="E425" s="240">
        <v>20.7</v>
      </c>
      <c r="F425" s="241"/>
      <c r="G425" s="242">
        <f>ROUND(E425*F425,2)</f>
        <v>0</v>
      </c>
      <c r="H425" s="241"/>
      <c r="I425" s="242">
        <f>ROUND(E425*H425,2)</f>
        <v>0</v>
      </c>
      <c r="J425" s="241"/>
      <c r="K425" s="242">
        <f>ROUND(E425*J425,2)</f>
        <v>0</v>
      </c>
      <c r="L425" s="242">
        <v>21</v>
      </c>
      <c r="M425" s="242">
        <f>G425*(1+L425/100)</f>
        <v>0</v>
      </c>
      <c r="N425" s="240">
        <v>9.3200000000000002E-3</v>
      </c>
      <c r="O425" s="240">
        <f>ROUND(E425*N425,2)</f>
        <v>0.19</v>
      </c>
      <c r="P425" s="240">
        <v>0</v>
      </c>
      <c r="Q425" s="240">
        <f>ROUND(E425*P425,2)</f>
        <v>0</v>
      </c>
      <c r="R425" s="242" t="s">
        <v>249</v>
      </c>
      <c r="S425" s="242" t="s">
        <v>205</v>
      </c>
      <c r="T425" s="243" t="s">
        <v>206</v>
      </c>
      <c r="U425" s="221">
        <v>0.85699999999999998</v>
      </c>
      <c r="V425" s="221">
        <f>ROUND(E425*U425,2)</f>
        <v>17.739999999999998</v>
      </c>
      <c r="W425" s="221"/>
      <c r="X425" s="221" t="s">
        <v>207</v>
      </c>
      <c r="Y425" s="221" t="s">
        <v>208</v>
      </c>
      <c r="Z425" s="210"/>
      <c r="AA425" s="210"/>
      <c r="AB425" s="210"/>
      <c r="AC425" s="210"/>
      <c r="AD425" s="210"/>
      <c r="AE425" s="210"/>
      <c r="AF425" s="210"/>
      <c r="AG425" s="210" t="s">
        <v>209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ht="22.5" outlineLevel="2" x14ac:dyDescent="0.2">
      <c r="A426" s="217"/>
      <c r="B426" s="218"/>
      <c r="C426" s="254" t="s">
        <v>613</v>
      </c>
      <c r="D426" s="244"/>
      <c r="E426" s="244"/>
      <c r="F426" s="244"/>
      <c r="G426" s="244"/>
      <c r="H426" s="221"/>
      <c r="I426" s="221"/>
      <c r="J426" s="221"/>
      <c r="K426" s="221"/>
      <c r="L426" s="221"/>
      <c r="M426" s="221"/>
      <c r="N426" s="220"/>
      <c r="O426" s="220"/>
      <c r="P426" s="220"/>
      <c r="Q426" s="220"/>
      <c r="R426" s="221"/>
      <c r="S426" s="221"/>
      <c r="T426" s="221"/>
      <c r="U426" s="221"/>
      <c r="V426" s="221"/>
      <c r="W426" s="221"/>
      <c r="X426" s="221"/>
      <c r="Y426" s="221"/>
      <c r="Z426" s="210"/>
      <c r="AA426" s="210"/>
      <c r="AB426" s="210"/>
      <c r="AC426" s="210"/>
      <c r="AD426" s="210"/>
      <c r="AE426" s="210"/>
      <c r="AF426" s="210"/>
      <c r="AG426" s="210" t="s">
        <v>211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47" t="str">
        <f>C426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426" s="210"/>
      <c r="BC426" s="210"/>
      <c r="BD426" s="210"/>
      <c r="BE426" s="210"/>
      <c r="BF426" s="210"/>
      <c r="BG426" s="210"/>
      <c r="BH426" s="210"/>
    </row>
    <row r="427" spans="1:60" outlineLevel="2" x14ac:dyDescent="0.2">
      <c r="A427" s="217"/>
      <c r="B427" s="218"/>
      <c r="C427" s="258" t="s">
        <v>614</v>
      </c>
      <c r="D427" s="249"/>
      <c r="E427" s="249"/>
      <c r="F427" s="249"/>
      <c r="G427" s="249"/>
      <c r="H427" s="221"/>
      <c r="I427" s="221"/>
      <c r="J427" s="221"/>
      <c r="K427" s="221"/>
      <c r="L427" s="221"/>
      <c r="M427" s="221"/>
      <c r="N427" s="220"/>
      <c r="O427" s="220"/>
      <c r="P427" s="220"/>
      <c r="Q427" s="220"/>
      <c r="R427" s="221"/>
      <c r="S427" s="221"/>
      <c r="T427" s="221"/>
      <c r="U427" s="221"/>
      <c r="V427" s="221"/>
      <c r="W427" s="221"/>
      <c r="X427" s="221"/>
      <c r="Y427" s="221"/>
      <c r="Z427" s="210"/>
      <c r="AA427" s="210"/>
      <c r="AB427" s="210"/>
      <c r="AC427" s="210"/>
      <c r="AD427" s="210"/>
      <c r="AE427" s="210"/>
      <c r="AF427" s="210"/>
      <c r="AG427" s="210" t="s">
        <v>260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17"/>
      <c r="B428" s="218"/>
      <c r="C428" s="258" t="s">
        <v>615</v>
      </c>
      <c r="D428" s="249"/>
      <c r="E428" s="249"/>
      <c r="F428" s="249"/>
      <c r="G428" s="249"/>
      <c r="H428" s="221"/>
      <c r="I428" s="221"/>
      <c r="J428" s="221"/>
      <c r="K428" s="221"/>
      <c r="L428" s="221"/>
      <c r="M428" s="221"/>
      <c r="N428" s="220"/>
      <c r="O428" s="220"/>
      <c r="P428" s="220"/>
      <c r="Q428" s="220"/>
      <c r="R428" s="221"/>
      <c r="S428" s="221"/>
      <c r="T428" s="221"/>
      <c r="U428" s="221"/>
      <c r="V428" s="221"/>
      <c r="W428" s="221"/>
      <c r="X428" s="221"/>
      <c r="Y428" s="221"/>
      <c r="Z428" s="210"/>
      <c r="AA428" s="210"/>
      <c r="AB428" s="210"/>
      <c r="AC428" s="210"/>
      <c r="AD428" s="210"/>
      <c r="AE428" s="210"/>
      <c r="AF428" s="210"/>
      <c r="AG428" s="210" t="s">
        <v>260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2" x14ac:dyDescent="0.2">
      <c r="A429" s="217"/>
      <c r="B429" s="218"/>
      <c r="C429" s="255" t="s">
        <v>616</v>
      </c>
      <c r="D429" s="223"/>
      <c r="E429" s="224">
        <v>20.7</v>
      </c>
      <c r="F429" s="221"/>
      <c r="G429" s="221"/>
      <c r="H429" s="221"/>
      <c r="I429" s="221"/>
      <c r="J429" s="221"/>
      <c r="K429" s="221"/>
      <c r="L429" s="221"/>
      <c r="M429" s="221"/>
      <c r="N429" s="220"/>
      <c r="O429" s="220"/>
      <c r="P429" s="220"/>
      <c r="Q429" s="220"/>
      <c r="R429" s="221"/>
      <c r="S429" s="221"/>
      <c r="T429" s="221"/>
      <c r="U429" s="221"/>
      <c r="V429" s="221"/>
      <c r="W429" s="221"/>
      <c r="X429" s="221"/>
      <c r="Y429" s="221"/>
      <c r="Z429" s="210"/>
      <c r="AA429" s="210"/>
      <c r="AB429" s="210"/>
      <c r="AC429" s="210"/>
      <c r="AD429" s="210"/>
      <c r="AE429" s="210"/>
      <c r="AF429" s="210"/>
      <c r="AG429" s="210" t="s">
        <v>213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2" x14ac:dyDescent="0.2">
      <c r="A430" s="217"/>
      <c r="B430" s="218"/>
      <c r="C430" s="256"/>
      <c r="D430" s="246"/>
      <c r="E430" s="246"/>
      <c r="F430" s="246"/>
      <c r="G430" s="246"/>
      <c r="H430" s="221"/>
      <c r="I430" s="221"/>
      <c r="J430" s="221"/>
      <c r="K430" s="221"/>
      <c r="L430" s="221"/>
      <c r="M430" s="221"/>
      <c r="N430" s="220"/>
      <c r="O430" s="220"/>
      <c r="P430" s="220"/>
      <c r="Q430" s="220"/>
      <c r="R430" s="221"/>
      <c r="S430" s="221"/>
      <c r="T430" s="221"/>
      <c r="U430" s="221"/>
      <c r="V430" s="221"/>
      <c r="W430" s="221"/>
      <c r="X430" s="221"/>
      <c r="Y430" s="221"/>
      <c r="Z430" s="210"/>
      <c r="AA430" s="210"/>
      <c r="AB430" s="210"/>
      <c r="AC430" s="210"/>
      <c r="AD430" s="210"/>
      <c r="AE430" s="210"/>
      <c r="AF430" s="210"/>
      <c r="AG430" s="210" t="s">
        <v>214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ht="22.5" outlineLevel="1" x14ac:dyDescent="0.2">
      <c r="A431" s="237">
        <v>100</v>
      </c>
      <c r="B431" s="238" t="s">
        <v>617</v>
      </c>
      <c r="C431" s="253" t="s">
        <v>618</v>
      </c>
      <c r="D431" s="239" t="s">
        <v>254</v>
      </c>
      <c r="E431" s="240">
        <v>13.5</v>
      </c>
      <c r="F431" s="241"/>
      <c r="G431" s="242">
        <f>ROUND(E431*F431,2)</f>
        <v>0</v>
      </c>
      <c r="H431" s="241"/>
      <c r="I431" s="242">
        <f>ROUND(E431*H431,2)</f>
        <v>0</v>
      </c>
      <c r="J431" s="241"/>
      <c r="K431" s="242">
        <f>ROUND(E431*J431,2)</f>
        <v>0</v>
      </c>
      <c r="L431" s="242">
        <v>21</v>
      </c>
      <c r="M431" s="242">
        <f>G431*(1+L431/100)</f>
        <v>0</v>
      </c>
      <c r="N431" s="240">
        <v>1.468E-2</v>
      </c>
      <c r="O431" s="240">
        <f>ROUND(E431*N431,2)</f>
        <v>0.2</v>
      </c>
      <c r="P431" s="240">
        <v>0</v>
      </c>
      <c r="Q431" s="240">
        <f>ROUND(E431*P431,2)</f>
        <v>0</v>
      </c>
      <c r="R431" s="242" t="s">
        <v>249</v>
      </c>
      <c r="S431" s="242" t="s">
        <v>205</v>
      </c>
      <c r="T431" s="243" t="s">
        <v>206</v>
      </c>
      <c r="U431" s="221">
        <v>0.85699999999999998</v>
      </c>
      <c r="V431" s="221">
        <f>ROUND(E431*U431,2)</f>
        <v>11.57</v>
      </c>
      <c r="W431" s="221"/>
      <c r="X431" s="221" t="s">
        <v>207</v>
      </c>
      <c r="Y431" s="221" t="s">
        <v>208</v>
      </c>
      <c r="Z431" s="210"/>
      <c r="AA431" s="210"/>
      <c r="AB431" s="210"/>
      <c r="AC431" s="210"/>
      <c r="AD431" s="210"/>
      <c r="AE431" s="210"/>
      <c r="AF431" s="210"/>
      <c r="AG431" s="210" t="s">
        <v>209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ht="22.5" outlineLevel="2" x14ac:dyDescent="0.2">
      <c r="A432" s="217"/>
      <c r="B432" s="218"/>
      <c r="C432" s="254" t="s">
        <v>613</v>
      </c>
      <c r="D432" s="244"/>
      <c r="E432" s="244"/>
      <c r="F432" s="244"/>
      <c r="G432" s="244"/>
      <c r="H432" s="221"/>
      <c r="I432" s="221"/>
      <c r="J432" s="221"/>
      <c r="K432" s="221"/>
      <c r="L432" s="221"/>
      <c r="M432" s="221"/>
      <c r="N432" s="220"/>
      <c r="O432" s="220"/>
      <c r="P432" s="220"/>
      <c r="Q432" s="220"/>
      <c r="R432" s="221"/>
      <c r="S432" s="221"/>
      <c r="T432" s="221"/>
      <c r="U432" s="221"/>
      <c r="V432" s="221"/>
      <c r="W432" s="221"/>
      <c r="X432" s="221"/>
      <c r="Y432" s="221"/>
      <c r="Z432" s="210"/>
      <c r="AA432" s="210"/>
      <c r="AB432" s="210"/>
      <c r="AC432" s="210"/>
      <c r="AD432" s="210"/>
      <c r="AE432" s="210"/>
      <c r="AF432" s="210"/>
      <c r="AG432" s="210" t="s">
        <v>211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47" t="str">
        <f>C432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432" s="210"/>
      <c r="BC432" s="210"/>
      <c r="BD432" s="210"/>
      <c r="BE432" s="210"/>
      <c r="BF432" s="210"/>
      <c r="BG432" s="210"/>
      <c r="BH432" s="210"/>
    </row>
    <row r="433" spans="1:60" outlineLevel="2" x14ac:dyDescent="0.2">
      <c r="A433" s="217"/>
      <c r="B433" s="218"/>
      <c r="C433" s="258" t="s">
        <v>614</v>
      </c>
      <c r="D433" s="249"/>
      <c r="E433" s="249"/>
      <c r="F433" s="249"/>
      <c r="G433" s="249"/>
      <c r="H433" s="221"/>
      <c r="I433" s="221"/>
      <c r="J433" s="221"/>
      <c r="K433" s="221"/>
      <c r="L433" s="221"/>
      <c r="M433" s="221"/>
      <c r="N433" s="220"/>
      <c r="O433" s="220"/>
      <c r="P433" s="220"/>
      <c r="Q433" s="220"/>
      <c r="R433" s="221"/>
      <c r="S433" s="221"/>
      <c r="T433" s="221"/>
      <c r="U433" s="221"/>
      <c r="V433" s="221"/>
      <c r="W433" s="221"/>
      <c r="X433" s="221"/>
      <c r="Y433" s="221"/>
      <c r="Z433" s="210"/>
      <c r="AA433" s="210"/>
      <c r="AB433" s="210"/>
      <c r="AC433" s="210"/>
      <c r="AD433" s="210"/>
      <c r="AE433" s="210"/>
      <c r="AF433" s="210"/>
      <c r="AG433" s="210" t="s">
        <v>260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">
      <c r="A434" s="217"/>
      <c r="B434" s="218"/>
      <c r="C434" s="258" t="s">
        <v>619</v>
      </c>
      <c r="D434" s="249"/>
      <c r="E434" s="249"/>
      <c r="F434" s="249"/>
      <c r="G434" s="249"/>
      <c r="H434" s="221"/>
      <c r="I434" s="221"/>
      <c r="J434" s="221"/>
      <c r="K434" s="221"/>
      <c r="L434" s="221"/>
      <c r="M434" s="221"/>
      <c r="N434" s="220"/>
      <c r="O434" s="220"/>
      <c r="P434" s="220"/>
      <c r="Q434" s="220"/>
      <c r="R434" s="221"/>
      <c r="S434" s="221"/>
      <c r="T434" s="221"/>
      <c r="U434" s="221"/>
      <c r="V434" s="221"/>
      <c r="W434" s="221"/>
      <c r="X434" s="221"/>
      <c r="Y434" s="221"/>
      <c r="Z434" s="210"/>
      <c r="AA434" s="210"/>
      <c r="AB434" s="210"/>
      <c r="AC434" s="210"/>
      <c r="AD434" s="210"/>
      <c r="AE434" s="210"/>
      <c r="AF434" s="210"/>
      <c r="AG434" s="210" t="s">
        <v>260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2" x14ac:dyDescent="0.2">
      <c r="A435" s="217"/>
      <c r="B435" s="218"/>
      <c r="C435" s="255" t="s">
        <v>620</v>
      </c>
      <c r="D435" s="223"/>
      <c r="E435" s="224">
        <v>4.5</v>
      </c>
      <c r="F435" s="221"/>
      <c r="G435" s="221"/>
      <c r="H435" s="221"/>
      <c r="I435" s="221"/>
      <c r="J435" s="221"/>
      <c r="K435" s="221"/>
      <c r="L435" s="221"/>
      <c r="M435" s="221"/>
      <c r="N435" s="220"/>
      <c r="O435" s="220"/>
      <c r="P435" s="220"/>
      <c r="Q435" s="220"/>
      <c r="R435" s="221"/>
      <c r="S435" s="221"/>
      <c r="T435" s="221"/>
      <c r="U435" s="221"/>
      <c r="V435" s="221"/>
      <c r="W435" s="221"/>
      <c r="X435" s="221"/>
      <c r="Y435" s="221"/>
      <c r="Z435" s="210"/>
      <c r="AA435" s="210"/>
      <c r="AB435" s="210"/>
      <c r="AC435" s="210"/>
      <c r="AD435" s="210"/>
      <c r="AE435" s="210"/>
      <c r="AF435" s="210"/>
      <c r="AG435" s="210" t="s">
        <v>213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3" x14ac:dyDescent="0.2">
      <c r="A436" s="217"/>
      <c r="B436" s="218"/>
      <c r="C436" s="255" t="s">
        <v>621</v>
      </c>
      <c r="D436" s="223"/>
      <c r="E436" s="224">
        <v>9</v>
      </c>
      <c r="F436" s="221"/>
      <c r="G436" s="221"/>
      <c r="H436" s="221"/>
      <c r="I436" s="221"/>
      <c r="J436" s="221"/>
      <c r="K436" s="221"/>
      <c r="L436" s="221"/>
      <c r="M436" s="221"/>
      <c r="N436" s="220"/>
      <c r="O436" s="220"/>
      <c r="P436" s="220"/>
      <c r="Q436" s="220"/>
      <c r="R436" s="221"/>
      <c r="S436" s="221"/>
      <c r="T436" s="221"/>
      <c r="U436" s="221"/>
      <c r="V436" s="221"/>
      <c r="W436" s="221"/>
      <c r="X436" s="221"/>
      <c r="Y436" s="221"/>
      <c r="Z436" s="210"/>
      <c r="AA436" s="210"/>
      <c r="AB436" s="210"/>
      <c r="AC436" s="210"/>
      <c r="AD436" s="210"/>
      <c r="AE436" s="210"/>
      <c r="AF436" s="210"/>
      <c r="AG436" s="210" t="s">
        <v>213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2" x14ac:dyDescent="0.2">
      <c r="A437" s="217"/>
      <c r="B437" s="218"/>
      <c r="C437" s="256"/>
      <c r="D437" s="246"/>
      <c r="E437" s="246"/>
      <c r="F437" s="246"/>
      <c r="G437" s="246"/>
      <c r="H437" s="221"/>
      <c r="I437" s="221"/>
      <c r="J437" s="221"/>
      <c r="K437" s="221"/>
      <c r="L437" s="221"/>
      <c r="M437" s="221"/>
      <c r="N437" s="220"/>
      <c r="O437" s="220"/>
      <c r="P437" s="220"/>
      <c r="Q437" s="220"/>
      <c r="R437" s="221"/>
      <c r="S437" s="221"/>
      <c r="T437" s="221"/>
      <c r="U437" s="221"/>
      <c r="V437" s="221"/>
      <c r="W437" s="221"/>
      <c r="X437" s="221"/>
      <c r="Y437" s="221"/>
      <c r="Z437" s="210"/>
      <c r="AA437" s="210"/>
      <c r="AB437" s="210"/>
      <c r="AC437" s="210"/>
      <c r="AD437" s="210"/>
      <c r="AE437" s="210"/>
      <c r="AF437" s="210"/>
      <c r="AG437" s="210" t="s">
        <v>214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ht="22.5" outlineLevel="1" x14ac:dyDescent="0.2">
      <c r="A438" s="237">
        <v>101</v>
      </c>
      <c r="B438" s="238" t="s">
        <v>622</v>
      </c>
      <c r="C438" s="253" t="s">
        <v>623</v>
      </c>
      <c r="D438" s="239" t="s">
        <v>254</v>
      </c>
      <c r="E438" s="240">
        <v>154.12</v>
      </c>
      <c r="F438" s="241"/>
      <c r="G438" s="242">
        <f>ROUND(E438*F438,2)</f>
        <v>0</v>
      </c>
      <c r="H438" s="241"/>
      <c r="I438" s="242">
        <f>ROUND(E438*H438,2)</f>
        <v>0</v>
      </c>
      <c r="J438" s="241"/>
      <c r="K438" s="242">
        <f>ROUND(E438*J438,2)</f>
        <v>0</v>
      </c>
      <c r="L438" s="242">
        <v>21</v>
      </c>
      <c r="M438" s="242">
        <f>G438*(1+L438/100)</f>
        <v>0</v>
      </c>
      <c r="N438" s="240">
        <v>1.142E-2</v>
      </c>
      <c r="O438" s="240">
        <f>ROUND(E438*N438,2)</f>
        <v>1.76</v>
      </c>
      <c r="P438" s="240">
        <v>0</v>
      </c>
      <c r="Q438" s="240">
        <f>ROUND(E438*P438,2)</f>
        <v>0</v>
      </c>
      <c r="R438" s="242" t="s">
        <v>249</v>
      </c>
      <c r="S438" s="242" t="s">
        <v>205</v>
      </c>
      <c r="T438" s="243" t="s">
        <v>206</v>
      </c>
      <c r="U438" s="221">
        <v>0.85699999999999998</v>
      </c>
      <c r="V438" s="221">
        <f>ROUND(E438*U438,2)</f>
        <v>132.08000000000001</v>
      </c>
      <c r="W438" s="221"/>
      <c r="X438" s="221" t="s">
        <v>207</v>
      </c>
      <c r="Y438" s="221" t="s">
        <v>208</v>
      </c>
      <c r="Z438" s="210"/>
      <c r="AA438" s="210"/>
      <c r="AB438" s="210"/>
      <c r="AC438" s="210"/>
      <c r="AD438" s="210"/>
      <c r="AE438" s="210"/>
      <c r="AF438" s="210"/>
      <c r="AG438" s="210" t="s">
        <v>209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ht="33.75" outlineLevel="2" x14ac:dyDescent="0.2">
      <c r="A439" s="217"/>
      <c r="B439" s="218"/>
      <c r="C439" s="254" t="s">
        <v>624</v>
      </c>
      <c r="D439" s="244"/>
      <c r="E439" s="244"/>
      <c r="F439" s="244"/>
      <c r="G439" s="244"/>
      <c r="H439" s="221"/>
      <c r="I439" s="221"/>
      <c r="J439" s="221"/>
      <c r="K439" s="221"/>
      <c r="L439" s="221"/>
      <c r="M439" s="221"/>
      <c r="N439" s="220"/>
      <c r="O439" s="220"/>
      <c r="P439" s="220"/>
      <c r="Q439" s="220"/>
      <c r="R439" s="221"/>
      <c r="S439" s="221"/>
      <c r="T439" s="221"/>
      <c r="U439" s="221"/>
      <c r="V439" s="221"/>
      <c r="W439" s="221"/>
      <c r="X439" s="221"/>
      <c r="Y439" s="221"/>
      <c r="Z439" s="210"/>
      <c r="AA439" s="210"/>
      <c r="AB439" s="210"/>
      <c r="AC439" s="210"/>
      <c r="AD439" s="210"/>
      <c r="AE439" s="210"/>
      <c r="AF439" s="210"/>
      <c r="AG439" s="210" t="s">
        <v>211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47" t="str">
        <f>C439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439" s="210"/>
      <c r="BC439" s="210"/>
      <c r="BD439" s="210"/>
      <c r="BE439" s="210"/>
      <c r="BF439" s="210"/>
      <c r="BG439" s="210"/>
      <c r="BH439" s="210"/>
    </row>
    <row r="440" spans="1:60" outlineLevel="2" x14ac:dyDescent="0.2">
      <c r="A440" s="217"/>
      <c r="B440" s="218"/>
      <c r="C440" s="258" t="s">
        <v>614</v>
      </c>
      <c r="D440" s="249"/>
      <c r="E440" s="249"/>
      <c r="F440" s="249"/>
      <c r="G440" s="249"/>
      <c r="H440" s="221"/>
      <c r="I440" s="221"/>
      <c r="J440" s="221"/>
      <c r="K440" s="221"/>
      <c r="L440" s="221"/>
      <c r="M440" s="221"/>
      <c r="N440" s="220"/>
      <c r="O440" s="220"/>
      <c r="P440" s="220"/>
      <c r="Q440" s="220"/>
      <c r="R440" s="221"/>
      <c r="S440" s="221"/>
      <c r="T440" s="221"/>
      <c r="U440" s="221"/>
      <c r="V440" s="221"/>
      <c r="W440" s="221"/>
      <c r="X440" s="221"/>
      <c r="Y440" s="221"/>
      <c r="Z440" s="210"/>
      <c r="AA440" s="210"/>
      <c r="AB440" s="210"/>
      <c r="AC440" s="210"/>
      <c r="AD440" s="210"/>
      <c r="AE440" s="210"/>
      <c r="AF440" s="210"/>
      <c r="AG440" s="210" t="s">
        <v>260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">
      <c r="A441" s="217"/>
      <c r="B441" s="218"/>
      <c r="C441" s="258" t="s">
        <v>625</v>
      </c>
      <c r="D441" s="249"/>
      <c r="E441" s="249"/>
      <c r="F441" s="249"/>
      <c r="G441" s="249"/>
      <c r="H441" s="221"/>
      <c r="I441" s="221"/>
      <c r="J441" s="221"/>
      <c r="K441" s="221"/>
      <c r="L441" s="221"/>
      <c r="M441" s="221"/>
      <c r="N441" s="220"/>
      <c r="O441" s="220"/>
      <c r="P441" s="220"/>
      <c r="Q441" s="220"/>
      <c r="R441" s="221"/>
      <c r="S441" s="221"/>
      <c r="T441" s="221"/>
      <c r="U441" s="221"/>
      <c r="V441" s="221"/>
      <c r="W441" s="221"/>
      <c r="X441" s="221"/>
      <c r="Y441" s="221"/>
      <c r="Z441" s="210"/>
      <c r="AA441" s="210"/>
      <c r="AB441" s="210"/>
      <c r="AC441" s="210"/>
      <c r="AD441" s="210"/>
      <c r="AE441" s="210"/>
      <c r="AF441" s="210"/>
      <c r="AG441" s="210" t="s">
        <v>260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2" x14ac:dyDescent="0.2">
      <c r="A442" s="217"/>
      <c r="B442" s="218"/>
      <c r="C442" s="255" t="s">
        <v>601</v>
      </c>
      <c r="D442" s="223"/>
      <c r="E442" s="224">
        <v>39.57</v>
      </c>
      <c r="F442" s="221"/>
      <c r="G442" s="221"/>
      <c r="H442" s="221"/>
      <c r="I442" s="221"/>
      <c r="J442" s="221"/>
      <c r="K442" s="221"/>
      <c r="L442" s="221"/>
      <c r="M442" s="221"/>
      <c r="N442" s="220"/>
      <c r="O442" s="220"/>
      <c r="P442" s="220"/>
      <c r="Q442" s="220"/>
      <c r="R442" s="221"/>
      <c r="S442" s="221"/>
      <c r="T442" s="221"/>
      <c r="U442" s="221"/>
      <c r="V442" s="221"/>
      <c r="W442" s="221"/>
      <c r="X442" s="221"/>
      <c r="Y442" s="221"/>
      <c r="Z442" s="210"/>
      <c r="AA442" s="210"/>
      <c r="AB442" s="210"/>
      <c r="AC442" s="210"/>
      <c r="AD442" s="210"/>
      <c r="AE442" s="210"/>
      <c r="AF442" s="210"/>
      <c r="AG442" s="210" t="s">
        <v>213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3" x14ac:dyDescent="0.2">
      <c r="A443" s="217"/>
      <c r="B443" s="218"/>
      <c r="C443" s="255" t="s">
        <v>626</v>
      </c>
      <c r="D443" s="223"/>
      <c r="E443" s="224">
        <v>57.75</v>
      </c>
      <c r="F443" s="221"/>
      <c r="G443" s="221"/>
      <c r="H443" s="221"/>
      <c r="I443" s="221"/>
      <c r="J443" s="221"/>
      <c r="K443" s="221"/>
      <c r="L443" s="221"/>
      <c r="M443" s="221"/>
      <c r="N443" s="220"/>
      <c r="O443" s="220"/>
      <c r="P443" s="220"/>
      <c r="Q443" s="220"/>
      <c r="R443" s="221"/>
      <c r="S443" s="221"/>
      <c r="T443" s="221"/>
      <c r="U443" s="221"/>
      <c r="V443" s="221"/>
      <c r="W443" s="221"/>
      <c r="X443" s="221"/>
      <c r="Y443" s="221"/>
      <c r="Z443" s="210"/>
      <c r="AA443" s="210"/>
      <c r="AB443" s="210"/>
      <c r="AC443" s="210"/>
      <c r="AD443" s="210"/>
      <c r="AE443" s="210"/>
      <c r="AF443" s="210"/>
      <c r="AG443" s="210" t="s">
        <v>213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">
      <c r="A444" s="217"/>
      <c r="B444" s="218"/>
      <c r="C444" s="255" t="s">
        <v>602</v>
      </c>
      <c r="D444" s="223"/>
      <c r="E444" s="224">
        <v>56.8</v>
      </c>
      <c r="F444" s="221"/>
      <c r="G444" s="221"/>
      <c r="H444" s="221"/>
      <c r="I444" s="221"/>
      <c r="J444" s="221"/>
      <c r="K444" s="221"/>
      <c r="L444" s="221"/>
      <c r="M444" s="221"/>
      <c r="N444" s="220"/>
      <c r="O444" s="220"/>
      <c r="P444" s="220"/>
      <c r="Q444" s="220"/>
      <c r="R444" s="221"/>
      <c r="S444" s="221"/>
      <c r="T444" s="221"/>
      <c r="U444" s="221"/>
      <c r="V444" s="221"/>
      <c r="W444" s="221"/>
      <c r="X444" s="221"/>
      <c r="Y444" s="221"/>
      <c r="Z444" s="210"/>
      <c r="AA444" s="210"/>
      <c r="AB444" s="210"/>
      <c r="AC444" s="210"/>
      <c r="AD444" s="210"/>
      <c r="AE444" s="210"/>
      <c r="AF444" s="210"/>
      <c r="AG444" s="210" t="s">
        <v>213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2" x14ac:dyDescent="0.2">
      <c r="A445" s="217"/>
      <c r="B445" s="218"/>
      <c r="C445" s="256"/>
      <c r="D445" s="246"/>
      <c r="E445" s="246"/>
      <c r="F445" s="246"/>
      <c r="G445" s="246"/>
      <c r="H445" s="221"/>
      <c r="I445" s="221"/>
      <c r="J445" s="221"/>
      <c r="K445" s="221"/>
      <c r="L445" s="221"/>
      <c r="M445" s="221"/>
      <c r="N445" s="220"/>
      <c r="O445" s="220"/>
      <c r="P445" s="220"/>
      <c r="Q445" s="220"/>
      <c r="R445" s="221"/>
      <c r="S445" s="221"/>
      <c r="T445" s="221"/>
      <c r="U445" s="221"/>
      <c r="V445" s="221"/>
      <c r="W445" s="221"/>
      <c r="X445" s="221"/>
      <c r="Y445" s="221"/>
      <c r="Z445" s="210"/>
      <c r="AA445" s="210"/>
      <c r="AB445" s="210"/>
      <c r="AC445" s="210"/>
      <c r="AD445" s="210"/>
      <c r="AE445" s="210"/>
      <c r="AF445" s="210"/>
      <c r="AG445" s="210" t="s">
        <v>214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">
      <c r="A446" s="237">
        <v>102</v>
      </c>
      <c r="B446" s="238" t="s">
        <v>627</v>
      </c>
      <c r="C446" s="253" t="s">
        <v>628</v>
      </c>
      <c r="D446" s="239" t="s">
        <v>254</v>
      </c>
      <c r="E446" s="240">
        <v>234.98</v>
      </c>
      <c r="F446" s="241"/>
      <c r="G446" s="242">
        <f>ROUND(E446*F446,2)</f>
        <v>0</v>
      </c>
      <c r="H446" s="241"/>
      <c r="I446" s="242">
        <f>ROUND(E446*H446,2)</f>
        <v>0</v>
      </c>
      <c r="J446" s="241"/>
      <c r="K446" s="242">
        <f>ROUND(E446*J446,2)</f>
        <v>0</v>
      </c>
      <c r="L446" s="242">
        <v>21</v>
      </c>
      <c r="M446" s="242">
        <f>G446*(1+L446/100)</f>
        <v>0</v>
      </c>
      <c r="N446" s="240">
        <v>5.7230000000000003E-2</v>
      </c>
      <c r="O446" s="240">
        <f>ROUND(E446*N446,2)</f>
        <v>13.45</v>
      </c>
      <c r="P446" s="240">
        <v>0</v>
      </c>
      <c r="Q446" s="240">
        <f>ROUND(E446*P446,2)</f>
        <v>0</v>
      </c>
      <c r="R446" s="242" t="s">
        <v>249</v>
      </c>
      <c r="S446" s="242" t="s">
        <v>205</v>
      </c>
      <c r="T446" s="243" t="s">
        <v>206</v>
      </c>
      <c r="U446" s="221">
        <v>1.321</v>
      </c>
      <c r="V446" s="221">
        <f>ROUND(E446*U446,2)</f>
        <v>310.41000000000003</v>
      </c>
      <c r="W446" s="221"/>
      <c r="X446" s="221" t="s">
        <v>207</v>
      </c>
      <c r="Y446" s="221" t="s">
        <v>208</v>
      </c>
      <c r="Z446" s="210"/>
      <c r="AA446" s="210"/>
      <c r="AB446" s="210"/>
      <c r="AC446" s="210"/>
      <c r="AD446" s="210"/>
      <c r="AE446" s="210"/>
      <c r="AF446" s="210"/>
      <c r="AG446" s="210" t="s">
        <v>209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2" x14ac:dyDescent="0.2">
      <c r="A447" s="217"/>
      <c r="B447" s="218"/>
      <c r="C447" s="255" t="s">
        <v>606</v>
      </c>
      <c r="D447" s="223"/>
      <c r="E447" s="224"/>
      <c r="F447" s="221"/>
      <c r="G447" s="221"/>
      <c r="H447" s="221"/>
      <c r="I447" s="221"/>
      <c r="J447" s="221"/>
      <c r="K447" s="221"/>
      <c r="L447" s="221"/>
      <c r="M447" s="221"/>
      <c r="N447" s="220"/>
      <c r="O447" s="220"/>
      <c r="P447" s="220"/>
      <c r="Q447" s="220"/>
      <c r="R447" s="221"/>
      <c r="S447" s="221"/>
      <c r="T447" s="221"/>
      <c r="U447" s="221"/>
      <c r="V447" s="221"/>
      <c r="W447" s="221"/>
      <c r="X447" s="221"/>
      <c r="Y447" s="221"/>
      <c r="Z447" s="210"/>
      <c r="AA447" s="210"/>
      <c r="AB447" s="210"/>
      <c r="AC447" s="210"/>
      <c r="AD447" s="210"/>
      <c r="AE447" s="210"/>
      <c r="AF447" s="210"/>
      <c r="AG447" s="210" t="s">
        <v>213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">
      <c r="A448" s="217"/>
      <c r="B448" s="218"/>
      <c r="C448" s="255" t="s">
        <v>607</v>
      </c>
      <c r="D448" s="223"/>
      <c r="E448" s="224">
        <v>73.5</v>
      </c>
      <c r="F448" s="221"/>
      <c r="G448" s="221"/>
      <c r="H448" s="221"/>
      <c r="I448" s="221"/>
      <c r="J448" s="221"/>
      <c r="K448" s="221"/>
      <c r="L448" s="221"/>
      <c r="M448" s="221"/>
      <c r="N448" s="220"/>
      <c r="O448" s="220"/>
      <c r="P448" s="220"/>
      <c r="Q448" s="220"/>
      <c r="R448" s="221"/>
      <c r="S448" s="221"/>
      <c r="T448" s="221"/>
      <c r="U448" s="221"/>
      <c r="V448" s="221"/>
      <c r="W448" s="221"/>
      <c r="X448" s="221"/>
      <c r="Y448" s="221"/>
      <c r="Z448" s="210"/>
      <c r="AA448" s="210"/>
      <c r="AB448" s="210"/>
      <c r="AC448" s="210"/>
      <c r="AD448" s="210"/>
      <c r="AE448" s="210"/>
      <c r="AF448" s="210"/>
      <c r="AG448" s="210" t="s">
        <v>213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17"/>
      <c r="B449" s="218"/>
      <c r="C449" s="255" t="s">
        <v>608</v>
      </c>
      <c r="D449" s="223"/>
      <c r="E449" s="224">
        <v>55.2</v>
      </c>
      <c r="F449" s="221"/>
      <c r="G449" s="221"/>
      <c r="H449" s="221"/>
      <c r="I449" s="221"/>
      <c r="J449" s="221"/>
      <c r="K449" s="221"/>
      <c r="L449" s="221"/>
      <c r="M449" s="221"/>
      <c r="N449" s="220"/>
      <c r="O449" s="220"/>
      <c r="P449" s="220"/>
      <c r="Q449" s="220"/>
      <c r="R449" s="221"/>
      <c r="S449" s="221"/>
      <c r="T449" s="221"/>
      <c r="U449" s="221"/>
      <c r="V449" s="221"/>
      <c r="W449" s="221"/>
      <c r="X449" s="221"/>
      <c r="Y449" s="221"/>
      <c r="Z449" s="210"/>
      <c r="AA449" s="210"/>
      <c r="AB449" s="210"/>
      <c r="AC449" s="210"/>
      <c r="AD449" s="210"/>
      <c r="AE449" s="210"/>
      <c r="AF449" s="210"/>
      <c r="AG449" s="210" t="s">
        <v>213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">
      <c r="A450" s="217"/>
      <c r="B450" s="218"/>
      <c r="C450" s="255" t="s">
        <v>609</v>
      </c>
      <c r="D450" s="223"/>
      <c r="E450" s="224">
        <v>52.44</v>
      </c>
      <c r="F450" s="221"/>
      <c r="G450" s="221"/>
      <c r="H450" s="221"/>
      <c r="I450" s="221"/>
      <c r="J450" s="221"/>
      <c r="K450" s="221"/>
      <c r="L450" s="221"/>
      <c r="M450" s="221"/>
      <c r="N450" s="220"/>
      <c r="O450" s="220"/>
      <c r="P450" s="220"/>
      <c r="Q450" s="220"/>
      <c r="R450" s="221"/>
      <c r="S450" s="221"/>
      <c r="T450" s="221"/>
      <c r="U450" s="221"/>
      <c r="V450" s="221"/>
      <c r="W450" s="221"/>
      <c r="X450" s="221"/>
      <c r="Y450" s="221"/>
      <c r="Z450" s="210"/>
      <c r="AA450" s="210"/>
      <c r="AB450" s="210"/>
      <c r="AC450" s="210"/>
      <c r="AD450" s="210"/>
      <c r="AE450" s="210"/>
      <c r="AF450" s="210"/>
      <c r="AG450" s="210" t="s">
        <v>213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3" x14ac:dyDescent="0.2">
      <c r="A451" s="217"/>
      <c r="B451" s="218"/>
      <c r="C451" s="255" t="s">
        <v>629</v>
      </c>
      <c r="D451" s="223"/>
      <c r="E451" s="224">
        <v>29.48</v>
      </c>
      <c r="F451" s="221"/>
      <c r="G451" s="221"/>
      <c r="H451" s="221"/>
      <c r="I451" s="221"/>
      <c r="J451" s="221"/>
      <c r="K451" s="221"/>
      <c r="L451" s="221"/>
      <c r="M451" s="221"/>
      <c r="N451" s="220"/>
      <c r="O451" s="220"/>
      <c r="P451" s="220"/>
      <c r="Q451" s="220"/>
      <c r="R451" s="221"/>
      <c r="S451" s="221"/>
      <c r="T451" s="221"/>
      <c r="U451" s="221"/>
      <c r="V451" s="221"/>
      <c r="W451" s="221"/>
      <c r="X451" s="221"/>
      <c r="Y451" s="221"/>
      <c r="Z451" s="210"/>
      <c r="AA451" s="210"/>
      <c r="AB451" s="210"/>
      <c r="AC451" s="210"/>
      <c r="AD451" s="210"/>
      <c r="AE451" s="210"/>
      <c r="AF451" s="210"/>
      <c r="AG451" s="210" t="s">
        <v>213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3" x14ac:dyDescent="0.2">
      <c r="A452" s="217"/>
      <c r="B452" s="218"/>
      <c r="C452" s="255" t="s">
        <v>610</v>
      </c>
      <c r="D452" s="223"/>
      <c r="E452" s="224">
        <v>24.36</v>
      </c>
      <c r="F452" s="221"/>
      <c r="G452" s="221"/>
      <c r="H452" s="221"/>
      <c r="I452" s="221"/>
      <c r="J452" s="221"/>
      <c r="K452" s="221"/>
      <c r="L452" s="221"/>
      <c r="M452" s="221"/>
      <c r="N452" s="220"/>
      <c r="O452" s="220"/>
      <c r="P452" s="220"/>
      <c r="Q452" s="220"/>
      <c r="R452" s="221"/>
      <c r="S452" s="221"/>
      <c r="T452" s="221"/>
      <c r="U452" s="221"/>
      <c r="V452" s="221"/>
      <c r="W452" s="221"/>
      <c r="X452" s="221"/>
      <c r="Y452" s="221"/>
      <c r="Z452" s="210"/>
      <c r="AA452" s="210"/>
      <c r="AB452" s="210"/>
      <c r="AC452" s="210"/>
      <c r="AD452" s="210"/>
      <c r="AE452" s="210"/>
      <c r="AF452" s="210"/>
      <c r="AG452" s="210" t="s">
        <v>213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2" x14ac:dyDescent="0.2">
      <c r="A453" s="217"/>
      <c r="B453" s="218"/>
      <c r="C453" s="256"/>
      <c r="D453" s="246"/>
      <c r="E453" s="246"/>
      <c r="F453" s="246"/>
      <c r="G453" s="246"/>
      <c r="H453" s="221"/>
      <c r="I453" s="221"/>
      <c r="J453" s="221"/>
      <c r="K453" s="221"/>
      <c r="L453" s="221"/>
      <c r="M453" s="221"/>
      <c r="N453" s="220"/>
      <c r="O453" s="220"/>
      <c r="P453" s="220"/>
      <c r="Q453" s="220"/>
      <c r="R453" s="221"/>
      <c r="S453" s="221"/>
      <c r="T453" s="221"/>
      <c r="U453" s="221"/>
      <c r="V453" s="221"/>
      <c r="W453" s="221"/>
      <c r="X453" s="221"/>
      <c r="Y453" s="221"/>
      <c r="Z453" s="210"/>
      <c r="AA453" s="210"/>
      <c r="AB453" s="210"/>
      <c r="AC453" s="210"/>
      <c r="AD453" s="210"/>
      <c r="AE453" s="210"/>
      <c r="AF453" s="210"/>
      <c r="AG453" s="210" t="s">
        <v>214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ht="22.5" outlineLevel="1" x14ac:dyDescent="0.2">
      <c r="A454" s="237">
        <v>103</v>
      </c>
      <c r="B454" s="238" t="s">
        <v>630</v>
      </c>
      <c r="C454" s="253" t="s">
        <v>631</v>
      </c>
      <c r="D454" s="239" t="s">
        <v>254</v>
      </c>
      <c r="E454" s="240">
        <v>394.68</v>
      </c>
      <c r="F454" s="241"/>
      <c r="G454" s="242">
        <f>ROUND(E454*F454,2)</f>
        <v>0</v>
      </c>
      <c r="H454" s="241"/>
      <c r="I454" s="242">
        <f>ROUND(E454*H454,2)</f>
        <v>0</v>
      </c>
      <c r="J454" s="241"/>
      <c r="K454" s="242">
        <f>ROUND(E454*J454,2)</f>
        <v>0</v>
      </c>
      <c r="L454" s="242">
        <v>21</v>
      </c>
      <c r="M454" s="242">
        <f>G454*(1+L454/100)</f>
        <v>0</v>
      </c>
      <c r="N454" s="240">
        <v>6.3000000000000003E-4</v>
      </c>
      <c r="O454" s="240">
        <f>ROUND(E454*N454,2)</f>
        <v>0.25</v>
      </c>
      <c r="P454" s="240">
        <v>0</v>
      </c>
      <c r="Q454" s="240">
        <f>ROUND(E454*P454,2)</f>
        <v>0</v>
      </c>
      <c r="R454" s="242" t="s">
        <v>249</v>
      </c>
      <c r="S454" s="242" t="s">
        <v>205</v>
      </c>
      <c r="T454" s="243" t="s">
        <v>206</v>
      </c>
      <c r="U454" s="221">
        <v>0.26500000000000001</v>
      </c>
      <c r="V454" s="221">
        <f>ROUND(E454*U454,2)</f>
        <v>104.59</v>
      </c>
      <c r="W454" s="221"/>
      <c r="X454" s="221" t="s">
        <v>207</v>
      </c>
      <c r="Y454" s="221" t="s">
        <v>208</v>
      </c>
      <c r="Z454" s="210"/>
      <c r="AA454" s="210"/>
      <c r="AB454" s="210"/>
      <c r="AC454" s="210"/>
      <c r="AD454" s="210"/>
      <c r="AE454" s="210"/>
      <c r="AF454" s="210"/>
      <c r="AG454" s="210" t="s">
        <v>209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2" x14ac:dyDescent="0.2">
      <c r="A455" s="217"/>
      <c r="B455" s="218"/>
      <c r="C455" s="254" t="s">
        <v>632</v>
      </c>
      <c r="D455" s="244"/>
      <c r="E455" s="244"/>
      <c r="F455" s="244"/>
      <c r="G455" s="244"/>
      <c r="H455" s="221"/>
      <c r="I455" s="221"/>
      <c r="J455" s="221"/>
      <c r="K455" s="221"/>
      <c r="L455" s="221"/>
      <c r="M455" s="221"/>
      <c r="N455" s="220"/>
      <c r="O455" s="220"/>
      <c r="P455" s="220"/>
      <c r="Q455" s="220"/>
      <c r="R455" s="221"/>
      <c r="S455" s="221"/>
      <c r="T455" s="221"/>
      <c r="U455" s="221"/>
      <c r="V455" s="221"/>
      <c r="W455" s="221"/>
      <c r="X455" s="221"/>
      <c r="Y455" s="221"/>
      <c r="Z455" s="210"/>
      <c r="AA455" s="210"/>
      <c r="AB455" s="210"/>
      <c r="AC455" s="210"/>
      <c r="AD455" s="210"/>
      <c r="AE455" s="210"/>
      <c r="AF455" s="210"/>
      <c r="AG455" s="210" t="s">
        <v>211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2" x14ac:dyDescent="0.2">
      <c r="A456" s="217"/>
      <c r="B456" s="218"/>
      <c r="C456" s="258" t="s">
        <v>632</v>
      </c>
      <c r="D456" s="249"/>
      <c r="E456" s="249"/>
      <c r="F456" s="249"/>
      <c r="G456" s="249"/>
      <c r="H456" s="221"/>
      <c r="I456" s="221"/>
      <c r="J456" s="221"/>
      <c r="K456" s="221"/>
      <c r="L456" s="221"/>
      <c r="M456" s="221"/>
      <c r="N456" s="220"/>
      <c r="O456" s="220"/>
      <c r="P456" s="220"/>
      <c r="Q456" s="220"/>
      <c r="R456" s="221"/>
      <c r="S456" s="221"/>
      <c r="T456" s="221"/>
      <c r="U456" s="221"/>
      <c r="V456" s="221"/>
      <c r="W456" s="221"/>
      <c r="X456" s="221"/>
      <c r="Y456" s="221"/>
      <c r="Z456" s="210"/>
      <c r="AA456" s="210"/>
      <c r="AB456" s="210"/>
      <c r="AC456" s="210"/>
      <c r="AD456" s="210"/>
      <c r="AE456" s="210"/>
      <c r="AF456" s="210"/>
      <c r="AG456" s="210" t="s">
        <v>260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2" x14ac:dyDescent="0.2">
      <c r="A457" s="217"/>
      <c r="B457" s="218"/>
      <c r="C457" s="255" t="s">
        <v>600</v>
      </c>
      <c r="D457" s="223"/>
      <c r="E457" s="224">
        <v>61.35</v>
      </c>
      <c r="F457" s="221"/>
      <c r="G457" s="221"/>
      <c r="H457" s="221"/>
      <c r="I457" s="221"/>
      <c r="J457" s="221"/>
      <c r="K457" s="221"/>
      <c r="L457" s="221"/>
      <c r="M457" s="221"/>
      <c r="N457" s="220"/>
      <c r="O457" s="220"/>
      <c r="P457" s="220"/>
      <c r="Q457" s="220"/>
      <c r="R457" s="221"/>
      <c r="S457" s="221"/>
      <c r="T457" s="221"/>
      <c r="U457" s="221"/>
      <c r="V457" s="221"/>
      <c r="W457" s="221"/>
      <c r="X457" s="221"/>
      <c r="Y457" s="221"/>
      <c r="Z457" s="210"/>
      <c r="AA457" s="210"/>
      <c r="AB457" s="210"/>
      <c r="AC457" s="210"/>
      <c r="AD457" s="210"/>
      <c r="AE457" s="210"/>
      <c r="AF457" s="210"/>
      <c r="AG457" s="210" t="s">
        <v>213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">
      <c r="A458" s="217"/>
      <c r="B458" s="218"/>
      <c r="C458" s="255" t="s">
        <v>605</v>
      </c>
      <c r="D458" s="223"/>
      <c r="E458" s="224">
        <v>71.03</v>
      </c>
      <c r="F458" s="221"/>
      <c r="G458" s="221"/>
      <c r="H458" s="221"/>
      <c r="I458" s="221"/>
      <c r="J458" s="221"/>
      <c r="K458" s="221"/>
      <c r="L458" s="221"/>
      <c r="M458" s="221"/>
      <c r="N458" s="220"/>
      <c r="O458" s="220"/>
      <c r="P458" s="220"/>
      <c r="Q458" s="220"/>
      <c r="R458" s="221"/>
      <c r="S458" s="221"/>
      <c r="T458" s="221"/>
      <c r="U458" s="221"/>
      <c r="V458" s="221"/>
      <c r="W458" s="221"/>
      <c r="X458" s="221"/>
      <c r="Y458" s="221"/>
      <c r="Z458" s="210"/>
      <c r="AA458" s="210"/>
      <c r="AB458" s="210"/>
      <c r="AC458" s="210"/>
      <c r="AD458" s="210"/>
      <c r="AE458" s="210"/>
      <c r="AF458" s="210"/>
      <c r="AG458" s="210" t="s">
        <v>213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">
      <c r="A459" s="217"/>
      <c r="B459" s="218"/>
      <c r="C459" s="255" t="s">
        <v>606</v>
      </c>
      <c r="D459" s="223"/>
      <c r="E459" s="224"/>
      <c r="F459" s="221"/>
      <c r="G459" s="221"/>
      <c r="H459" s="221"/>
      <c r="I459" s="221"/>
      <c r="J459" s="221"/>
      <c r="K459" s="221"/>
      <c r="L459" s="221"/>
      <c r="M459" s="221"/>
      <c r="N459" s="220"/>
      <c r="O459" s="220"/>
      <c r="P459" s="220"/>
      <c r="Q459" s="220"/>
      <c r="R459" s="221"/>
      <c r="S459" s="221"/>
      <c r="T459" s="221"/>
      <c r="U459" s="221"/>
      <c r="V459" s="221"/>
      <c r="W459" s="221"/>
      <c r="X459" s="221"/>
      <c r="Y459" s="221"/>
      <c r="Z459" s="210"/>
      <c r="AA459" s="210"/>
      <c r="AB459" s="210"/>
      <c r="AC459" s="210"/>
      <c r="AD459" s="210"/>
      <c r="AE459" s="210"/>
      <c r="AF459" s="210"/>
      <c r="AG459" s="210" t="s">
        <v>213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3" x14ac:dyDescent="0.2">
      <c r="A460" s="217"/>
      <c r="B460" s="218"/>
      <c r="C460" s="255" t="s">
        <v>607</v>
      </c>
      <c r="D460" s="223"/>
      <c r="E460" s="224">
        <v>73.5</v>
      </c>
      <c r="F460" s="221"/>
      <c r="G460" s="221"/>
      <c r="H460" s="221"/>
      <c r="I460" s="221"/>
      <c r="J460" s="221"/>
      <c r="K460" s="221"/>
      <c r="L460" s="221"/>
      <c r="M460" s="221"/>
      <c r="N460" s="220"/>
      <c r="O460" s="220"/>
      <c r="P460" s="220"/>
      <c r="Q460" s="220"/>
      <c r="R460" s="221"/>
      <c r="S460" s="221"/>
      <c r="T460" s="221"/>
      <c r="U460" s="221"/>
      <c r="V460" s="221"/>
      <c r="W460" s="221"/>
      <c r="X460" s="221"/>
      <c r="Y460" s="221"/>
      <c r="Z460" s="210"/>
      <c r="AA460" s="210"/>
      <c r="AB460" s="210"/>
      <c r="AC460" s="210"/>
      <c r="AD460" s="210"/>
      <c r="AE460" s="210"/>
      <c r="AF460" s="210"/>
      <c r="AG460" s="210" t="s">
        <v>213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">
      <c r="A461" s="217"/>
      <c r="B461" s="218"/>
      <c r="C461" s="255" t="s">
        <v>608</v>
      </c>
      <c r="D461" s="223"/>
      <c r="E461" s="224">
        <v>55.2</v>
      </c>
      <c r="F461" s="221"/>
      <c r="G461" s="221"/>
      <c r="H461" s="221"/>
      <c r="I461" s="221"/>
      <c r="J461" s="221"/>
      <c r="K461" s="221"/>
      <c r="L461" s="221"/>
      <c r="M461" s="221"/>
      <c r="N461" s="220"/>
      <c r="O461" s="220"/>
      <c r="P461" s="220"/>
      <c r="Q461" s="220"/>
      <c r="R461" s="221"/>
      <c r="S461" s="221"/>
      <c r="T461" s="221"/>
      <c r="U461" s="221"/>
      <c r="V461" s="221"/>
      <c r="W461" s="221"/>
      <c r="X461" s="221"/>
      <c r="Y461" s="221"/>
      <c r="Z461" s="210"/>
      <c r="AA461" s="210"/>
      <c r="AB461" s="210"/>
      <c r="AC461" s="210"/>
      <c r="AD461" s="210"/>
      <c r="AE461" s="210"/>
      <c r="AF461" s="210"/>
      <c r="AG461" s="210" t="s">
        <v>213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">
      <c r="A462" s="217"/>
      <c r="B462" s="218"/>
      <c r="C462" s="255" t="s">
        <v>609</v>
      </c>
      <c r="D462" s="223"/>
      <c r="E462" s="224">
        <v>52.44</v>
      </c>
      <c r="F462" s="221"/>
      <c r="G462" s="221"/>
      <c r="H462" s="221"/>
      <c r="I462" s="221"/>
      <c r="J462" s="221"/>
      <c r="K462" s="221"/>
      <c r="L462" s="221"/>
      <c r="M462" s="221"/>
      <c r="N462" s="220"/>
      <c r="O462" s="220"/>
      <c r="P462" s="220"/>
      <c r="Q462" s="220"/>
      <c r="R462" s="221"/>
      <c r="S462" s="221"/>
      <c r="T462" s="221"/>
      <c r="U462" s="221"/>
      <c r="V462" s="221"/>
      <c r="W462" s="221"/>
      <c r="X462" s="221"/>
      <c r="Y462" s="221"/>
      <c r="Z462" s="210"/>
      <c r="AA462" s="210"/>
      <c r="AB462" s="210"/>
      <c r="AC462" s="210"/>
      <c r="AD462" s="210"/>
      <c r="AE462" s="210"/>
      <c r="AF462" s="210"/>
      <c r="AG462" s="210" t="s">
        <v>213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">
      <c r="A463" s="217"/>
      <c r="B463" s="218"/>
      <c r="C463" s="255" t="s">
        <v>610</v>
      </c>
      <c r="D463" s="223"/>
      <c r="E463" s="224">
        <v>24.36</v>
      </c>
      <c r="F463" s="221"/>
      <c r="G463" s="221"/>
      <c r="H463" s="221"/>
      <c r="I463" s="221"/>
      <c r="J463" s="221"/>
      <c r="K463" s="221"/>
      <c r="L463" s="221"/>
      <c r="M463" s="221"/>
      <c r="N463" s="220"/>
      <c r="O463" s="220"/>
      <c r="P463" s="220"/>
      <c r="Q463" s="220"/>
      <c r="R463" s="221"/>
      <c r="S463" s="221"/>
      <c r="T463" s="221"/>
      <c r="U463" s="221"/>
      <c r="V463" s="221"/>
      <c r="W463" s="221"/>
      <c r="X463" s="221"/>
      <c r="Y463" s="221"/>
      <c r="Z463" s="210"/>
      <c r="AA463" s="210"/>
      <c r="AB463" s="210"/>
      <c r="AC463" s="210"/>
      <c r="AD463" s="210"/>
      <c r="AE463" s="210"/>
      <c r="AF463" s="210"/>
      <c r="AG463" s="210" t="s">
        <v>213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">
      <c r="A464" s="217"/>
      <c r="B464" s="218"/>
      <c r="C464" s="255" t="s">
        <v>602</v>
      </c>
      <c r="D464" s="223"/>
      <c r="E464" s="224">
        <v>56.8</v>
      </c>
      <c r="F464" s="221"/>
      <c r="G464" s="221"/>
      <c r="H464" s="221"/>
      <c r="I464" s="221"/>
      <c r="J464" s="221"/>
      <c r="K464" s="221"/>
      <c r="L464" s="221"/>
      <c r="M464" s="221"/>
      <c r="N464" s="220"/>
      <c r="O464" s="220"/>
      <c r="P464" s="220"/>
      <c r="Q464" s="220"/>
      <c r="R464" s="221"/>
      <c r="S464" s="221"/>
      <c r="T464" s="221"/>
      <c r="U464" s="221"/>
      <c r="V464" s="221"/>
      <c r="W464" s="221"/>
      <c r="X464" s="221"/>
      <c r="Y464" s="221"/>
      <c r="Z464" s="210"/>
      <c r="AA464" s="210"/>
      <c r="AB464" s="210"/>
      <c r="AC464" s="210"/>
      <c r="AD464" s="210"/>
      <c r="AE464" s="210"/>
      <c r="AF464" s="210"/>
      <c r="AG464" s="210" t="s">
        <v>213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2" x14ac:dyDescent="0.2">
      <c r="A465" s="217"/>
      <c r="B465" s="218"/>
      <c r="C465" s="256"/>
      <c r="D465" s="246"/>
      <c r="E465" s="246"/>
      <c r="F465" s="246"/>
      <c r="G465" s="246"/>
      <c r="H465" s="221"/>
      <c r="I465" s="221"/>
      <c r="J465" s="221"/>
      <c r="K465" s="221"/>
      <c r="L465" s="221"/>
      <c r="M465" s="221"/>
      <c r="N465" s="220"/>
      <c r="O465" s="220"/>
      <c r="P465" s="220"/>
      <c r="Q465" s="220"/>
      <c r="R465" s="221"/>
      <c r="S465" s="221"/>
      <c r="T465" s="221"/>
      <c r="U465" s="221"/>
      <c r="V465" s="221"/>
      <c r="W465" s="221"/>
      <c r="X465" s="221"/>
      <c r="Y465" s="221"/>
      <c r="Z465" s="210"/>
      <c r="AA465" s="210"/>
      <c r="AB465" s="210"/>
      <c r="AC465" s="210"/>
      <c r="AD465" s="210"/>
      <c r="AE465" s="210"/>
      <c r="AF465" s="210"/>
      <c r="AG465" s="210" t="s">
        <v>214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">
      <c r="A466" s="237">
        <v>104</v>
      </c>
      <c r="B466" s="238" t="s">
        <v>633</v>
      </c>
      <c r="C466" s="253" t="s">
        <v>634</v>
      </c>
      <c r="D466" s="239" t="s">
        <v>254</v>
      </c>
      <c r="E466" s="240">
        <v>93.284999999999997</v>
      </c>
      <c r="F466" s="241"/>
      <c r="G466" s="242">
        <f>ROUND(E466*F466,2)</f>
        <v>0</v>
      </c>
      <c r="H466" s="241"/>
      <c r="I466" s="242">
        <f>ROUND(E466*H466,2)</f>
        <v>0</v>
      </c>
      <c r="J466" s="241"/>
      <c r="K466" s="242">
        <f>ROUND(E466*J466,2)</f>
        <v>0</v>
      </c>
      <c r="L466" s="242">
        <v>21</v>
      </c>
      <c r="M466" s="242">
        <f>G466*(1+L466/100)</f>
        <v>0</v>
      </c>
      <c r="N466" s="240">
        <v>1.968E-2</v>
      </c>
      <c r="O466" s="240">
        <f>ROUND(E466*N466,2)</f>
        <v>1.84</v>
      </c>
      <c r="P466" s="240">
        <v>0</v>
      </c>
      <c r="Q466" s="240">
        <f>ROUND(E466*P466,2)</f>
        <v>0</v>
      </c>
      <c r="R466" s="242" t="s">
        <v>249</v>
      </c>
      <c r="S466" s="242" t="s">
        <v>205</v>
      </c>
      <c r="T466" s="243" t="s">
        <v>206</v>
      </c>
      <c r="U466" s="221">
        <v>0.88100000000000001</v>
      </c>
      <c r="V466" s="221">
        <f>ROUND(E466*U466,2)</f>
        <v>82.18</v>
      </c>
      <c r="W466" s="221"/>
      <c r="X466" s="221" t="s">
        <v>207</v>
      </c>
      <c r="Y466" s="221" t="s">
        <v>208</v>
      </c>
      <c r="Z466" s="210"/>
      <c r="AA466" s="210"/>
      <c r="AB466" s="210"/>
      <c r="AC466" s="210"/>
      <c r="AD466" s="210"/>
      <c r="AE466" s="210"/>
      <c r="AF466" s="210"/>
      <c r="AG466" s="210" t="s">
        <v>209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2" x14ac:dyDescent="0.2">
      <c r="A467" s="217"/>
      <c r="B467" s="218"/>
      <c r="C467" s="255" t="s">
        <v>635</v>
      </c>
      <c r="D467" s="223"/>
      <c r="E467" s="224">
        <v>93.284999999999997</v>
      </c>
      <c r="F467" s="221"/>
      <c r="G467" s="221"/>
      <c r="H467" s="221"/>
      <c r="I467" s="221"/>
      <c r="J467" s="221"/>
      <c r="K467" s="221"/>
      <c r="L467" s="221"/>
      <c r="M467" s="221"/>
      <c r="N467" s="220"/>
      <c r="O467" s="220"/>
      <c r="P467" s="220"/>
      <c r="Q467" s="220"/>
      <c r="R467" s="221"/>
      <c r="S467" s="221"/>
      <c r="T467" s="221"/>
      <c r="U467" s="221"/>
      <c r="V467" s="221"/>
      <c r="W467" s="221"/>
      <c r="X467" s="221"/>
      <c r="Y467" s="221"/>
      <c r="Z467" s="210"/>
      <c r="AA467" s="210"/>
      <c r="AB467" s="210"/>
      <c r="AC467" s="210"/>
      <c r="AD467" s="210"/>
      <c r="AE467" s="210"/>
      <c r="AF467" s="210"/>
      <c r="AG467" s="210" t="s">
        <v>213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2" x14ac:dyDescent="0.2">
      <c r="A468" s="217"/>
      <c r="B468" s="218"/>
      <c r="C468" s="256"/>
      <c r="D468" s="246"/>
      <c r="E468" s="246"/>
      <c r="F468" s="246"/>
      <c r="G468" s="246"/>
      <c r="H468" s="221"/>
      <c r="I468" s="221"/>
      <c r="J468" s="221"/>
      <c r="K468" s="221"/>
      <c r="L468" s="221"/>
      <c r="M468" s="221"/>
      <c r="N468" s="220"/>
      <c r="O468" s="220"/>
      <c r="P468" s="220"/>
      <c r="Q468" s="220"/>
      <c r="R468" s="221"/>
      <c r="S468" s="221"/>
      <c r="T468" s="221"/>
      <c r="U468" s="221"/>
      <c r="V468" s="221"/>
      <c r="W468" s="221"/>
      <c r="X468" s="221"/>
      <c r="Y468" s="221"/>
      <c r="Z468" s="210"/>
      <c r="AA468" s="210"/>
      <c r="AB468" s="210"/>
      <c r="AC468" s="210"/>
      <c r="AD468" s="210"/>
      <c r="AE468" s="210"/>
      <c r="AF468" s="210"/>
      <c r="AG468" s="210" t="s">
        <v>214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x14ac:dyDescent="0.2">
      <c r="A469" s="230" t="s">
        <v>199</v>
      </c>
      <c r="B469" s="231" t="s">
        <v>105</v>
      </c>
      <c r="C469" s="252" t="s">
        <v>106</v>
      </c>
      <c r="D469" s="232"/>
      <c r="E469" s="233"/>
      <c r="F469" s="234"/>
      <c r="G469" s="234">
        <f>SUMIF(AG470:AG526,"&lt;&gt;NOR",G470:G526)</f>
        <v>0</v>
      </c>
      <c r="H469" s="234"/>
      <c r="I469" s="234">
        <f>SUM(I470:I526)</f>
        <v>0</v>
      </c>
      <c r="J469" s="234"/>
      <c r="K469" s="234">
        <f>SUM(K470:K526)</f>
        <v>0</v>
      </c>
      <c r="L469" s="234"/>
      <c r="M469" s="234">
        <f>SUM(M470:M526)</f>
        <v>0</v>
      </c>
      <c r="N469" s="233"/>
      <c r="O469" s="233">
        <f>SUM(O470:O526)</f>
        <v>464.92000000000007</v>
      </c>
      <c r="P469" s="233"/>
      <c r="Q469" s="233">
        <f>SUM(Q470:Q526)</f>
        <v>0</v>
      </c>
      <c r="R469" s="234"/>
      <c r="S469" s="234"/>
      <c r="T469" s="235"/>
      <c r="U469" s="229"/>
      <c r="V469" s="229">
        <f>SUM(V470:V526)</f>
        <v>628.06999999999994</v>
      </c>
      <c r="W469" s="229"/>
      <c r="X469" s="229"/>
      <c r="Y469" s="229"/>
      <c r="AG469" t="s">
        <v>200</v>
      </c>
    </row>
    <row r="470" spans="1:60" outlineLevel="1" x14ac:dyDescent="0.2">
      <c r="A470" s="237">
        <v>105</v>
      </c>
      <c r="B470" s="238" t="s">
        <v>636</v>
      </c>
      <c r="C470" s="253" t="s">
        <v>637</v>
      </c>
      <c r="D470" s="239" t="s">
        <v>203</v>
      </c>
      <c r="E470" s="240">
        <v>52.65</v>
      </c>
      <c r="F470" s="241"/>
      <c r="G470" s="242">
        <f>ROUND(E470*F470,2)</f>
        <v>0</v>
      </c>
      <c r="H470" s="241"/>
      <c r="I470" s="242">
        <f>ROUND(E470*H470,2)</f>
        <v>0</v>
      </c>
      <c r="J470" s="241"/>
      <c r="K470" s="242">
        <f>ROUND(E470*J470,2)</f>
        <v>0</v>
      </c>
      <c r="L470" s="242">
        <v>21</v>
      </c>
      <c r="M470" s="242">
        <f>G470*(1+L470/100)</f>
        <v>0</v>
      </c>
      <c r="N470" s="240">
        <v>2.5249999999999999</v>
      </c>
      <c r="O470" s="240">
        <f>ROUND(E470*N470,2)</f>
        <v>132.94</v>
      </c>
      <c r="P470" s="240">
        <v>0</v>
      </c>
      <c r="Q470" s="240">
        <f>ROUND(E470*P470,2)</f>
        <v>0</v>
      </c>
      <c r="R470" s="242" t="s">
        <v>249</v>
      </c>
      <c r="S470" s="242" t="s">
        <v>205</v>
      </c>
      <c r="T470" s="243" t="s">
        <v>206</v>
      </c>
      <c r="U470" s="221">
        <v>3.2130000000000001</v>
      </c>
      <c r="V470" s="221">
        <f>ROUND(E470*U470,2)</f>
        <v>169.16</v>
      </c>
      <c r="W470" s="221"/>
      <c r="X470" s="221" t="s">
        <v>207</v>
      </c>
      <c r="Y470" s="221" t="s">
        <v>208</v>
      </c>
      <c r="Z470" s="210"/>
      <c r="AA470" s="210"/>
      <c r="AB470" s="210"/>
      <c r="AC470" s="210"/>
      <c r="AD470" s="210"/>
      <c r="AE470" s="210"/>
      <c r="AF470" s="210"/>
      <c r="AG470" s="210" t="s">
        <v>209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2" x14ac:dyDescent="0.2">
      <c r="A471" s="217"/>
      <c r="B471" s="218"/>
      <c r="C471" s="254" t="s">
        <v>638</v>
      </c>
      <c r="D471" s="244"/>
      <c r="E471" s="244"/>
      <c r="F471" s="244"/>
      <c r="G471" s="244"/>
      <c r="H471" s="221"/>
      <c r="I471" s="221"/>
      <c r="J471" s="221"/>
      <c r="K471" s="221"/>
      <c r="L471" s="221"/>
      <c r="M471" s="221"/>
      <c r="N471" s="220"/>
      <c r="O471" s="220"/>
      <c r="P471" s="220"/>
      <c r="Q471" s="220"/>
      <c r="R471" s="221"/>
      <c r="S471" s="221"/>
      <c r="T471" s="221"/>
      <c r="U471" s="221"/>
      <c r="V471" s="221"/>
      <c r="W471" s="221"/>
      <c r="X471" s="221"/>
      <c r="Y471" s="221"/>
      <c r="Z471" s="210"/>
      <c r="AA471" s="210"/>
      <c r="AB471" s="210"/>
      <c r="AC471" s="210"/>
      <c r="AD471" s="210"/>
      <c r="AE471" s="210"/>
      <c r="AF471" s="210"/>
      <c r="AG471" s="210" t="s">
        <v>211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2" x14ac:dyDescent="0.2">
      <c r="A472" s="217"/>
      <c r="B472" s="218"/>
      <c r="C472" s="258" t="s">
        <v>639</v>
      </c>
      <c r="D472" s="249"/>
      <c r="E472" s="249"/>
      <c r="F472" s="249"/>
      <c r="G472" s="249"/>
      <c r="H472" s="221"/>
      <c r="I472" s="221"/>
      <c r="J472" s="221"/>
      <c r="K472" s="221"/>
      <c r="L472" s="221"/>
      <c r="M472" s="221"/>
      <c r="N472" s="220"/>
      <c r="O472" s="220"/>
      <c r="P472" s="220"/>
      <c r="Q472" s="220"/>
      <c r="R472" s="221"/>
      <c r="S472" s="221"/>
      <c r="T472" s="221"/>
      <c r="U472" s="221"/>
      <c r="V472" s="221"/>
      <c r="W472" s="221"/>
      <c r="X472" s="221"/>
      <c r="Y472" s="221"/>
      <c r="Z472" s="210"/>
      <c r="AA472" s="210"/>
      <c r="AB472" s="210"/>
      <c r="AC472" s="210"/>
      <c r="AD472" s="210"/>
      <c r="AE472" s="210"/>
      <c r="AF472" s="210"/>
      <c r="AG472" s="210" t="s">
        <v>260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2" x14ac:dyDescent="0.2">
      <c r="A473" s="217"/>
      <c r="B473" s="218"/>
      <c r="C473" s="255" t="s">
        <v>640</v>
      </c>
      <c r="D473" s="223"/>
      <c r="E473" s="224">
        <v>52.65</v>
      </c>
      <c r="F473" s="221"/>
      <c r="G473" s="221"/>
      <c r="H473" s="221"/>
      <c r="I473" s="221"/>
      <c r="J473" s="221"/>
      <c r="K473" s="221"/>
      <c r="L473" s="221"/>
      <c r="M473" s="221"/>
      <c r="N473" s="220"/>
      <c r="O473" s="220"/>
      <c r="P473" s="220"/>
      <c r="Q473" s="220"/>
      <c r="R473" s="221"/>
      <c r="S473" s="221"/>
      <c r="T473" s="221"/>
      <c r="U473" s="221"/>
      <c r="V473" s="221"/>
      <c r="W473" s="221"/>
      <c r="X473" s="221"/>
      <c r="Y473" s="221"/>
      <c r="Z473" s="210"/>
      <c r="AA473" s="210"/>
      <c r="AB473" s="210"/>
      <c r="AC473" s="210"/>
      <c r="AD473" s="210"/>
      <c r="AE473" s="210"/>
      <c r="AF473" s="210"/>
      <c r="AG473" s="210" t="s">
        <v>213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2" x14ac:dyDescent="0.2">
      <c r="A474" s="217"/>
      <c r="B474" s="218"/>
      <c r="C474" s="256"/>
      <c r="D474" s="246"/>
      <c r="E474" s="246"/>
      <c r="F474" s="246"/>
      <c r="G474" s="246"/>
      <c r="H474" s="221"/>
      <c r="I474" s="221"/>
      <c r="J474" s="221"/>
      <c r="K474" s="221"/>
      <c r="L474" s="221"/>
      <c r="M474" s="221"/>
      <c r="N474" s="220"/>
      <c r="O474" s="220"/>
      <c r="P474" s="220"/>
      <c r="Q474" s="220"/>
      <c r="R474" s="221"/>
      <c r="S474" s="221"/>
      <c r="T474" s="221"/>
      <c r="U474" s="221"/>
      <c r="V474" s="221"/>
      <c r="W474" s="221"/>
      <c r="X474" s="221"/>
      <c r="Y474" s="221"/>
      <c r="Z474" s="210"/>
      <c r="AA474" s="210"/>
      <c r="AB474" s="210"/>
      <c r="AC474" s="210"/>
      <c r="AD474" s="210"/>
      <c r="AE474" s="210"/>
      <c r="AF474" s="210"/>
      <c r="AG474" s="210" t="s">
        <v>214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">
      <c r="A475" s="237">
        <v>106</v>
      </c>
      <c r="B475" s="238" t="s">
        <v>641</v>
      </c>
      <c r="C475" s="253" t="s">
        <v>642</v>
      </c>
      <c r="D475" s="239" t="s">
        <v>203</v>
      </c>
      <c r="E475" s="240">
        <v>33.243000000000002</v>
      </c>
      <c r="F475" s="241"/>
      <c r="G475" s="242">
        <f>ROUND(E475*F475,2)</f>
        <v>0</v>
      </c>
      <c r="H475" s="241"/>
      <c r="I475" s="242">
        <f>ROUND(E475*H475,2)</f>
        <v>0</v>
      </c>
      <c r="J475" s="241"/>
      <c r="K475" s="242">
        <f>ROUND(E475*J475,2)</f>
        <v>0</v>
      </c>
      <c r="L475" s="242">
        <v>21</v>
      </c>
      <c r="M475" s="242">
        <f>G475*(1+L475/100)</f>
        <v>0</v>
      </c>
      <c r="N475" s="240">
        <v>2.5249999999999999</v>
      </c>
      <c r="O475" s="240">
        <f>ROUND(E475*N475,2)</f>
        <v>83.94</v>
      </c>
      <c r="P475" s="240">
        <v>0</v>
      </c>
      <c r="Q475" s="240">
        <f>ROUND(E475*P475,2)</f>
        <v>0</v>
      </c>
      <c r="R475" s="242" t="s">
        <v>249</v>
      </c>
      <c r="S475" s="242" t="s">
        <v>205</v>
      </c>
      <c r="T475" s="243" t="s">
        <v>206</v>
      </c>
      <c r="U475" s="221">
        <v>2.58</v>
      </c>
      <c r="V475" s="221">
        <f>ROUND(E475*U475,2)</f>
        <v>85.77</v>
      </c>
      <c r="W475" s="221"/>
      <c r="X475" s="221" t="s">
        <v>207</v>
      </c>
      <c r="Y475" s="221" t="s">
        <v>208</v>
      </c>
      <c r="Z475" s="210"/>
      <c r="AA475" s="210"/>
      <c r="AB475" s="210"/>
      <c r="AC475" s="210"/>
      <c r="AD475" s="210"/>
      <c r="AE475" s="210"/>
      <c r="AF475" s="210"/>
      <c r="AG475" s="210" t="s">
        <v>209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2" x14ac:dyDescent="0.2">
      <c r="A476" s="217"/>
      <c r="B476" s="218"/>
      <c r="C476" s="254" t="s">
        <v>638</v>
      </c>
      <c r="D476" s="244"/>
      <c r="E476" s="244"/>
      <c r="F476" s="244"/>
      <c r="G476" s="244"/>
      <c r="H476" s="221"/>
      <c r="I476" s="221"/>
      <c r="J476" s="221"/>
      <c r="K476" s="221"/>
      <c r="L476" s="221"/>
      <c r="M476" s="221"/>
      <c r="N476" s="220"/>
      <c r="O476" s="220"/>
      <c r="P476" s="220"/>
      <c r="Q476" s="220"/>
      <c r="R476" s="221"/>
      <c r="S476" s="221"/>
      <c r="T476" s="221"/>
      <c r="U476" s="221"/>
      <c r="V476" s="221"/>
      <c r="W476" s="221"/>
      <c r="X476" s="221"/>
      <c r="Y476" s="221"/>
      <c r="Z476" s="210"/>
      <c r="AA476" s="210"/>
      <c r="AB476" s="210"/>
      <c r="AC476" s="210"/>
      <c r="AD476" s="210"/>
      <c r="AE476" s="210"/>
      <c r="AF476" s="210"/>
      <c r="AG476" s="210" t="s">
        <v>211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2" x14ac:dyDescent="0.2">
      <c r="A477" s="217"/>
      <c r="B477" s="218"/>
      <c r="C477" s="258" t="s">
        <v>639</v>
      </c>
      <c r="D477" s="249"/>
      <c r="E477" s="249"/>
      <c r="F477" s="249"/>
      <c r="G477" s="249"/>
      <c r="H477" s="221"/>
      <c r="I477" s="221"/>
      <c r="J477" s="221"/>
      <c r="K477" s="221"/>
      <c r="L477" s="221"/>
      <c r="M477" s="221"/>
      <c r="N477" s="220"/>
      <c r="O477" s="220"/>
      <c r="P477" s="220"/>
      <c r="Q477" s="220"/>
      <c r="R477" s="221"/>
      <c r="S477" s="221"/>
      <c r="T477" s="221"/>
      <c r="U477" s="221"/>
      <c r="V477" s="221"/>
      <c r="W477" s="221"/>
      <c r="X477" s="221"/>
      <c r="Y477" s="221"/>
      <c r="Z477" s="210"/>
      <c r="AA477" s="210"/>
      <c r="AB477" s="210"/>
      <c r="AC477" s="210"/>
      <c r="AD477" s="210"/>
      <c r="AE477" s="210"/>
      <c r="AF477" s="210"/>
      <c r="AG477" s="210" t="s">
        <v>260</v>
      </c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2" x14ac:dyDescent="0.2">
      <c r="A478" s="217"/>
      <c r="B478" s="218"/>
      <c r="C478" s="255" t="s">
        <v>643</v>
      </c>
      <c r="D478" s="223"/>
      <c r="E478" s="224">
        <v>0.9</v>
      </c>
      <c r="F478" s="221"/>
      <c r="G478" s="221"/>
      <c r="H478" s="221"/>
      <c r="I478" s="221"/>
      <c r="J478" s="221"/>
      <c r="K478" s="221"/>
      <c r="L478" s="221"/>
      <c r="M478" s="221"/>
      <c r="N478" s="220"/>
      <c r="O478" s="220"/>
      <c r="P478" s="220"/>
      <c r="Q478" s="220"/>
      <c r="R478" s="221"/>
      <c r="S478" s="221"/>
      <c r="T478" s="221"/>
      <c r="U478" s="221"/>
      <c r="V478" s="221"/>
      <c r="W478" s="221"/>
      <c r="X478" s="221"/>
      <c r="Y478" s="221"/>
      <c r="Z478" s="210"/>
      <c r="AA478" s="210"/>
      <c r="AB478" s="210"/>
      <c r="AC478" s="210"/>
      <c r="AD478" s="210"/>
      <c r="AE478" s="210"/>
      <c r="AF478" s="210"/>
      <c r="AG478" s="210" t="s">
        <v>213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">
      <c r="A479" s="217"/>
      <c r="B479" s="218"/>
      <c r="C479" s="255" t="s">
        <v>644</v>
      </c>
      <c r="D479" s="223"/>
      <c r="E479" s="224">
        <v>32.343000000000004</v>
      </c>
      <c r="F479" s="221"/>
      <c r="G479" s="221"/>
      <c r="H479" s="221"/>
      <c r="I479" s="221"/>
      <c r="J479" s="221"/>
      <c r="K479" s="221"/>
      <c r="L479" s="221"/>
      <c r="M479" s="221"/>
      <c r="N479" s="220"/>
      <c r="O479" s="220"/>
      <c r="P479" s="220"/>
      <c r="Q479" s="220"/>
      <c r="R479" s="221"/>
      <c r="S479" s="221"/>
      <c r="T479" s="221"/>
      <c r="U479" s="221"/>
      <c r="V479" s="221"/>
      <c r="W479" s="221"/>
      <c r="X479" s="221"/>
      <c r="Y479" s="221"/>
      <c r="Z479" s="210"/>
      <c r="AA479" s="210"/>
      <c r="AB479" s="210"/>
      <c r="AC479" s="210"/>
      <c r="AD479" s="210"/>
      <c r="AE479" s="210"/>
      <c r="AF479" s="210"/>
      <c r="AG479" s="210" t="s">
        <v>213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2" x14ac:dyDescent="0.2">
      <c r="A480" s="217"/>
      <c r="B480" s="218"/>
      <c r="C480" s="256"/>
      <c r="D480" s="246"/>
      <c r="E480" s="246"/>
      <c r="F480" s="246"/>
      <c r="G480" s="246"/>
      <c r="H480" s="221"/>
      <c r="I480" s="221"/>
      <c r="J480" s="221"/>
      <c r="K480" s="221"/>
      <c r="L480" s="221"/>
      <c r="M480" s="221"/>
      <c r="N480" s="220"/>
      <c r="O480" s="220"/>
      <c r="P480" s="220"/>
      <c r="Q480" s="220"/>
      <c r="R480" s="221"/>
      <c r="S480" s="221"/>
      <c r="T480" s="221"/>
      <c r="U480" s="221"/>
      <c r="V480" s="221"/>
      <c r="W480" s="221"/>
      <c r="X480" s="221"/>
      <c r="Y480" s="221"/>
      <c r="Z480" s="210"/>
      <c r="AA480" s="210"/>
      <c r="AB480" s="210"/>
      <c r="AC480" s="210"/>
      <c r="AD480" s="210"/>
      <c r="AE480" s="210"/>
      <c r="AF480" s="210"/>
      <c r="AG480" s="210" t="s">
        <v>214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">
      <c r="A481" s="237">
        <v>107</v>
      </c>
      <c r="B481" s="238" t="s">
        <v>645</v>
      </c>
      <c r="C481" s="253" t="s">
        <v>646</v>
      </c>
      <c r="D481" s="239" t="s">
        <v>203</v>
      </c>
      <c r="E481" s="240">
        <v>32.343000000000004</v>
      </c>
      <c r="F481" s="241"/>
      <c r="G481" s="242">
        <f>ROUND(E481*F481,2)</f>
        <v>0</v>
      </c>
      <c r="H481" s="241"/>
      <c r="I481" s="242">
        <f>ROUND(E481*H481,2)</f>
        <v>0</v>
      </c>
      <c r="J481" s="241"/>
      <c r="K481" s="242">
        <f>ROUND(E481*J481,2)</f>
        <v>0</v>
      </c>
      <c r="L481" s="242">
        <v>21</v>
      </c>
      <c r="M481" s="242">
        <f>G481*(1+L481/100)</f>
        <v>0</v>
      </c>
      <c r="N481" s="240">
        <v>0</v>
      </c>
      <c r="O481" s="240">
        <f>ROUND(E481*N481,2)</f>
        <v>0</v>
      </c>
      <c r="P481" s="240">
        <v>0</v>
      </c>
      <c r="Q481" s="240">
        <f>ROUND(E481*P481,2)</f>
        <v>0</v>
      </c>
      <c r="R481" s="242" t="s">
        <v>249</v>
      </c>
      <c r="S481" s="242" t="s">
        <v>205</v>
      </c>
      <c r="T481" s="243" t="s">
        <v>206</v>
      </c>
      <c r="U481" s="221">
        <v>1.35</v>
      </c>
      <c r="V481" s="221">
        <f>ROUND(E481*U481,2)</f>
        <v>43.66</v>
      </c>
      <c r="W481" s="221"/>
      <c r="X481" s="221" t="s">
        <v>207</v>
      </c>
      <c r="Y481" s="221" t="s">
        <v>208</v>
      </c>
      <c r="Z481" s="210"/>
      <c r="AA481" s="210"/>
      <c r="AB481" s="210"/>
      <c r="AC481" s="210"/>
      <c r="AD481" s="210"/>
      <c r="AE481" s="210"/>
      <c r="AF481" s="210"/>
      <c r="AG481" s="210" t="s">
        <v>209</v>
      </c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2" x14ac:dyDescent="0.2">
      <c r="A482" s="217"/>
      <c r="B482" s="218"/>
      <c r="C482" s="254" t="s">
        <v>647</v>
      </c>
      <c r="D482" s="244"/>
      <c r="E482" s="244"/>
      <c r="F482" s="244"/>
      <c r="G482" s="244"/>
      <c r="H482" s="221"/>
      <c r="I482" s="221"/>
      <c r="J482" s="221"/>
      <c r="K482" s="221"/>
      <c r="L482" s="221"/>
      <c r="M482" s="221"/>
      <c r="N482" s="220"/>
      <c r="O482" s="220"/>
      <c r="P482" s="220"/>
      <c r="Q482" s="220"/>
      <c r="R482" s="221"/>
      <c r="S482" s="221"/>
      <c r="T482" s="221"/>
      <c r="U482" s="221"/>
      <c r="V482" s="221"/>
      <c r="W482" s="221"/>
      <c r="X482" s="221"/>
      <c r="Y482" s="221"/>
      <c r="Z482" s="210"/>
      <c r="AA482" s="210"/>
      <c r="AB482" s="210"/>
      <c r="AC482" s="210"/>
      <c r="AD482" s="210"/>
      <c r="AE482" s="210"/>
      <c r="AF482" s="210"/>
      <c r="AG482" s="210" t="s">
        <v>211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2" x14ac:dyDescent="0.2">
      <c r="A483" s="217"/>
      <c r="B483" s="218"/>
      <c r="C483" s="256"/>
      <c r="D483" s="246"/>
      <c r="E483" s="246"/>
      <c r="F483" s="246"/>
      <c r="G483" s="246"/>
      <c r="H483" s="221"/>
      <c r="I483" s="221"/>
      <c r="J483" s="221"/>
      <c r="K483" s="221"/>
      <c r="L483" s="221"/>
      <c r="M483" s="221"/>
      <c r="N483" s="220"/>
      <c r="O483" s="220"/>
      <c r="P483" s="220"/>
      <c r="Q483" s="220"/>
      <c r="R483" s="221"/>
      <c r="S483" s="221"/>
      <c r="T483" s="221"/>
      <c r="U483" s="221"/>
      <c r="V483" s="221"/>
      <c r="W483" s="221"/>
      <c r="X483" s="221"/>
      <c r="Y483" s="221"/>
      <c r="Z483" s="210"/>
      <c r="AA483" s="210"/>
      <c r="AB483" s="210"/>
      <c r="AC483" s="210"/>
      <c r="AD483" s="210"/>
      <c r="AE483" s="210"/>
      <c r="AF483" s="210"/>
      <c r="AG483" s="210" t="s">
        <v>214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">
      <c r="A484" s="237">
        <v>108</v>
      </c>
      <c r="B484" s="238" t="s">
        <v>648</v>
      </c>
      <c r="C484" s="253" t="s">
        <v>649</v>
      </c>
      <c r="D484" s="239" t="s">
        <v>203</v>
      </c>
      <c r="E484" s="240">
        <v>32.343000000000004</v>
      </c>
      <c r="F484" s="241"/>
      <c r="G484" s="242">
        <f>ROUND(E484*F484,2)</f>
        <v>0</v>
      </c>
      <c r="H484" s="241"/>
      <c r="I484" s="242">
        <f>ROUND(E484*H484,2)</f>
        <v>0</v>
      </c>
      <c r="J484" s="241"/>
      <c r="K484" s="242">
        <f>ROUND(E484*J484,2)</f>
        <v>0</v>
      </c>
      <c r="L484" s="242">
        <v>21</v>
      </c>
      <c r="M484" s="242">
        <f>G484*(1+L484/100)</f>
        <v>0</v>
      </c>
      <c r="N484" s="240">
        <v>0</v>
      </c>
      <c r="O484" s="240">
        <f>ROUND(E484*N484,2)</f>
        <v>0</v>
      </c>
      <c r="P484" s="240">
        <v>0</v>
      </c>
      <c r="Q484" s="240">
        <f>ROUND(E484*P484,2)</f>
        <v>0</v>
      </c>
      <c r="R484" s="242" t="s">
        <v>249</v>
      </c>
      <c r="S484" s="242" t="s">
        <v>205</v>
      </c>
      <c r="T484" s="243" t="s">
        <v>206</v>
      </c>
      <c r="U484" s="221">
        <v>0.41</v>
      </c>
      <c r="V484" s="221">
        <f>ROUND(E484*U484,2)</f>
        <v>13.26</v>
      </c>
      <c r="W484" s="221"/>
      <c r="X484" s="221" t="s">
        <v>207</v>
      </c>
      <c r="Y484" s="221" t="s">
        <v>208</v>
      </c>
      <c r="Z484" s="210"/>
      <c r="AA484" s="210"/>
      <c r="AB484" s="210"/>
      <c r="AC484" s="210"/>
      <c r="AD484" s="210"/>
      <c r="AE484" s="210"/>
      <c r="AF484" s="210"/>
      <c r="AG484" s="210" t="s">
        <v>209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2" x14ac:dyDescent="0.2">
      <c r="A485" s="217"/>
      <c r="B485" s="218"/>
      <c r="C485" s="254" t="s">
        <v>650</v>
      </c>
      <c r="D485" s="244"/>
      <c r="E485" s="244"/>
      <c r="F485" s="244"/>
      <c r="G485" s="244"/>
      <c r="H485" s="221"/>
      <c r="I485" s="221"/>
      <c r="J485" s="221"/>
      <c r="K485" s="221"/>
      <c r="L485" s="221"/>
      <c r="M485" s="221"/>
      <c r="N485" s="220"/>
      <c r="O485" s="220"/>
      <c r="P485" s="220"/>
      <c r="Q485" s="220"/>
      <c r="R485" s="221"/>
      <c r="S485" s="221"/>
      <c r="T485" s="221"/>
      <c r="U485" s="221"/>
      <c r="V485" s="221"/>
      <c r="W485" s="221"/>
      <c r="X485" s="221"/>
      <c r="Y485" s="221"/>
      <c r="Z485" s="210"/>
      <c r="AA485" s="210"/>
      <c r="AB485" s="210"/>
      <c r="AC485" s="210"/>
      <c r="AD485" s="210"/>
      <c r="AE485" s="210"/>
      <c r="AF485" s="210"/>
      <c r="AG485" s="210" t="s">
        <v>211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2" x14ac:dyDescent="0.2">
      <c r="A486" s="217"/>
      <c r="B486" s="218"/>
      <c r="C486" s="255" t="s">
        <v>644</v>
      </c>
      <c r="D486" s="223"/>
      <c r="E486" s="224">
        <v>32.343000000000004</v>
      </c>
      <c r="F486" s="221"/>
      <c r="G486" s="221"/>
      <c r="H486" s="221"/>
      <c r="I486" s="221"/>
      <c r="J486" s="221"/>
      <c r="K486" s="221"/>
      <c r="L486" s="221"/>
      <c r="M486" s="221"/>
      <c r="N486" s="220"/>
      <c r="O486" s="220"/>
      <c r="P486" s="220"/>
      <c r="Q486" s="220"/>
      <c r="R486" s="221"/>
      <c r="S486" s="221"/>
      <c r="T486" s="221"/>
      <c r="U486" s="221"/>
      <c r="V486" s="221"/>
      <c r="W486" s="221"/>
      <c r="X486" s="221"/>
      <c r="Y486" s="221"/>
      <c r="Z486" s="210"/>
      <c r="AA486" s="210"/>
      <c r="AB486" s="210"/>
      <c r="AC486" s="210"/>
      <c r="AD486" s="210"/>
      <c r="AE486" s="210"/>
      <c r="AF486" s="210"/>
      <c r="AG486" s="210" t="s">
        <v>213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2" x14ac:dyDescent="0.2">
      <c r="A487" s="217"/>
      <c r="B487" s="218"/>
      <c r="C487" s="256"/>
      <c r="D487" s="246"/>
      <c r="E487" s="246"/>
      <c r="F487" s="246"/>
      <c r="G487" s="246"/>
      <c r="H487" s="221"/>
      <c r="I487" s="221"/>
      <c r="J487" s="221"/>
      <c r="K487" s="221"/>
      <c r="L487" s="221"/>
      <c r="M487" s="221"/>
      <c r="N487" s="220"/>
      <c r="O487" s="220"/>
      <c r="P487" s="220"/>
      <c r="Q487" s="220"/>
      <c r="R487" s="221"/>
      <c r="S487" s="221"/>
      <c r="T487" s="221"/>
      <c r="U487" s="221"/>
      <c r="V487" s="221"/>
      <c r="W487" s="221"/>
      <c r="X487" s="221"/>
      <c r="Y487" s="221"/>
      <c r="Z487" s="210"/>
      <c r="AA487" s="210"/>
      <c r="AB487" s="210"/>
      <c r="AC487" s="210"/>
      <c r="AD487" s="210"/>
      <c r="AE487" s="210"/>
      <c r="AF487" s="210"/>
      <c r="AG487" s="210" t="s">
        <v>214</v>
      </c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ht="22.5" outlineLevel="1" x14ac:dyDescent="0.2">
      <c r="A488" s="237">
        <v>109</v>
      </c>
      <c r="B488" s="238" t="s">
        <v>651</v>
      </c>
      <c r="C488" s="253" t="s">
        <v>652</v>
      </c>
      <c r="D488" s="239" t="s">
        <v>203</v>
      </c>
      <c r="E488" s="240">
        <v>31.56</v>
      </c>
      <c r="F488" s="241"/>
      <c r="G488" s="242">
        <f>ROUND(E488*F488,2)</f>
        <v>0</v>
      </c>
      <c r="H488" s="241"/>
      <c r="I488" s="242">
        <f>ROUND(E488*H488,2)</f>
        <v>0</v>
      </c>
      <c r="J488" s="241"/>
      <c r="K488" s="242">
        <f>ROUND(E488*J488,2)</f>
        <v>0</v>
      </c>
      <c r="L488" s="242">
        <v>21</v>
      </c>
      <c r="M488" s="242">
        <f>G488*(1+L488/100)</f>
        <v>0</v>
      </c>
      <c r="N488" s="240">
        <v>2.5550000000000002</v>
      </c>
      <c r="O488" s="240">
        <f>ROUND(E488*N488,2)</f>
        <v>80.64</v>
      </c>
      <c r="P488" s="240">
        <v>0</v>
      </c>
      <c r="Q488" s="240">
        <f>ROUND(E488*P488,2)</f>
        <v>0</v>
      </c>
      <c r="R488" s="242" t="s">
        <v>249</v>
      </c>
      <c r="S488" s="242" t="s">
        <v>205</v>
      </c>
      <c r="T488" s="243" t="s">
        <v>206</v>
      </c>
      <c r="U488" s="221">
        <v>2.3170000000000002</v>
      </c>
      <c r="V488" s="221">
        <f>ROUND(E488*U488,2)</f>
        <v>73.12</v>
      </c>
      <c r="W488" s="221"/>
      <c r="X488" s="221" t="s">
        <v>207</v>
      </c>
      <c r="Y488" s="221" t="s">
        <v>208</v>
      </c>
      <c r="Z488" s="210"/>
      <c r="AA488" s="210"/>
      <c r="AB488" s="210"/>
      <c r="AC488" s="210"/>
      <c r="AD488" s="210"/>
      <c r="AE488" s="210"/>
      <c r="AF488" s="210"/>
      <c r="AG488" s="210" t="s">
        <v>209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ht="22.5" outlineLevel="2" x14ac:dyDescent="0.2">
      <c r="A489" s="217"/>
      <c r="B489" s="218"/>
      <c r="C489" s="254" t="s">
        <v>653</v>
      </c>
      <c r="D489" s="244"/>
      <c r="E489" s="244"/>
      <c r="F489" s="244"/>
      <c r="G489" s="244"/>
      <c r="H489" s="221"/>
      <c r="I489" s="221"/>
      <c r="J489" s="221"/>
      <c r="K489" s="221"/>
      <c r="L489" s="221"/>
      <c r="M489" s="221"/>
      <c r="N489" s="220"/>
      <c r="O489" s="220"/>
      <c r="P489" s="220"/>
      <c r="Q489" s="220"/>
      <c r="R489" s="221"/>
      <c r="S489" s="221"/>
      <c r="T489" s="221"/>
      <c r="U489" s="221"/>
      <c r="V489" s="221"/>
      <c r="W489" s="221"/>
      <c r="X489" s="221"/>
      <c r="Y489" s="221"/>
      <c r="Z489" s="210"/>
      <c r="AA489" s="210"/>
      <c r="AB489" s="210"/>
      <c r="AC489" s="210"/>
      <c r="AD489" s="210"/>
      <c r="AE489" s="210"/>
      <c r="AF489" s="210"/>
      <c r="AG489" s="210" t="s">
        <v>211</v>
      </c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47" t="str">
        <f>C489</f>
        <v>hlazená dřevěným hladítkem, s vytvořením dilatačních spár v mazanině uložením dočasného dilatačního profilu, s odstraněním dočasného profilu. Bez zaplnění spáry trvalým materiálem (634 60).</v>
      </c>
      <c r="BB489" s="210"/>
      <c r="BC489" s="210"/>
      <c r="BD489" s="210"/>
      <c r="BE489" s="210"/>
      <c r="BF489" s="210"/>
      <c r="BG489" s="210"/>
      <c r="BH489" s="210"/>
    </row>
    <row r="490" spans="1:60" outlineLevel="2" x14ac:dyDescent="0.2">
      <c r="A490" s="217"/>
      <c r="B490" s="218"/>
      <c r="C490" s="258" t="s">
        <v>639</v>
      </c>
      <c r="D490" s="249"/>
      <c r="E490" s="249"/>
      <c r="F490" s="249"/>
      <c r="G490" s="249"/>
      <c r="H490" s="221"/>
      <c r="I490" s="221"/>
      <c r="J490" s="221"/>
      <c r="K490" s="221"/>
      <c r="L490" s="221"/>
      <c r="M490" s="221"/>
      <c r="N490" s="220"/>
      <c r="O490" s="220"/>
      <c r="P490" s="220"/>
      <c r="Q490" s="220"/>
      <c r="R490" s="221"/>
      <c r="S490" s="221"/>
      <c r="T490" s="221"/>
      <c r="U490" s="221"/>
      <c r="V490" s="221"/>
      <c r="W490" s="221"/>
      <c r="X490" s="221"/>
      <c r="Y490" s="221"/>
      <c r="Z490" s="210"/>
      <c r="AA490" s="210"/>
      <c r="AB490" s="210"/>
      <c r="AC490" s="210"/>
      <c r="AD490" s="210"/>
      <c r="AE490" s="210"/>
      <c r="AF490" s="210"/>
      <c r="AG490" s="210" t="s">
        <v>260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2" x14ac:dyDescent="0.2">
      <c r="A491" s="217"/>
      <c r="B491" s="218"/>
      <c r="C491" s="255" t="s">
        <v>654</v>
      </c>
      <c r="D491" s="223"/>
      <c r="E491" s="224">
        <v>31.56</v>
      </c>
      <c r="F491" s="221"/>
      <c r="G491" s="221"/>
      <c r="H491" s="221"/>
      <c r="I491" s="221"/>
      <c r="J491" s="221"/>
      <c r="K491" s="221"/>
      <c r="L491" s="221"/>
      <c r="M491" s="221"/>
      <c r="N491" s="220"/>
      <c r="O491" s="220"/>
      <c r="P491" s="220"/>
      <c r="Q491" s="220"/>
      <c r="R491" s="221"/>
      <c r="S491" s="221"/>
      <c r="T491" s="221"/>
      <c r="U491" s="221"/>
      <c r="V491" s="221"/>
      <c r="W491" s="221"/>
      <c r="X491" s="221"/>
      <c r="Y491" s="221"/>
      <c r="Z491" s="210"/>
      <c r="AA491" s="210"/>
      <c r="AB491" s="210"/>
      <c r="AC491" s="210"/>
      <c r="AD491" s="210"/>
      <c r="AE491" s="210"/>
      <c r="AF491" s="210"/>
      <c r="AG491" s="210" t="s">
        <v>213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2" x14ac:dyDescent="0.2">
      <c r="A492" s="217"/>
      <c r="B492" s="218"/>
      <c r="C492" s="256"/>
      <c r="D492" s="246"/>
      <c r="E492" s="246"/>
      <c r="F492" s="246"/>
      <c r="G492" s="246"/>
      <c r="H492" s="221"/>
      <c r="I492" s="221"/>
      <c r="J492" s="221"/>
      <c r="K492" s="221"/>
      <c r="L492" s="221"/>
      <c r="M492" s="221"/>
      <c r="N492" s="220"/>
      <c r="O492" s="220"/>
      <c r="P492" s="220"/>
      <c r="Q492" s="220"/>
      <c r="R492" s="221"/>
      <c r="S492" s="221"/>
      <c r="T492" s="221"/>
      <c r="U492" s="221"/>
      <c r="V492" s="221"/>
      <c r="W492" s="221"/>
      <c r="X492" s="221"/>
      <c r="Y492" s="221"/>
      <c r="Z492" s="210"/>
      <c r="AA492" s="210"/>
      <c r="AB492" s="210"/>
      <c r="AC492" s="210"/>
      <c r="AD492" s="210"/>
      <c r="AE492" s="210"/>
      <c r="AF492" s="210"/>
      <c r="AG492" s="210" t="s">
        <v>214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ht="22.5" outlineLevel="1" x14ac:dyDescent="0.2">
      <c r="A493" s="237">
        <v>110</v>
      </c>
      <c r="B493" s="238" t="s">
        <v>655</v>
      </c>
      <c r="C493" s="253" t="s">
        <v>656</v>
      </c>
      <c r="D493" s="239" t="s">
        <v>263</v>
      </c>
      <c r="E493" s="240">
        <v>2.45241</v>
      </c>
      <c r="F493" s="241"/>
      <c r="G493" s="242">
        <f>ROUND(E493*F493,2)</f>
        <v>0</v>
      </c>
      <c r="H493" s="241"/>
      <c r="I493" s="242">
        <f>ROUND(E493*H493,2)</f>
        <v>0</v>
      </c>
      <c r="J493" s="241"/>
      <c r="K493" s="242">
        <f>ROUND(E493*J493,2)</f>
        <v>0</v>
      </c>
      <c r="L493" s="242">
        <v>21</v>
      </c>
      <c r="M493" s="242">
        <f>G493*(1+L493/100)</f>
        <v>0</v>
      </c>
      <c r="N493" s="240">
        <v>1.0662499999999999</v>
      </c>
      <c r="O493" s="240">
        <f>ROUND(E493*N493,2)</f>
        <v>2.61</v>
      </c>
      <c r="P493" s="240">
        <v>0</v>
      </c>
      <c r="Q493" s="240">
        <f>ROUND(E493*P493,2)</f>
        <v>0</v>
      </c>
      <c r="R493" s="242" t="s">
        <v>249</v>
      </c>
      <c r="S493" s="242" t="s">
        <v>205</v>
      </c>
      <c r="T493" s="243" t="s">
        <v>206</v>
      </c>
      <c r="U493" s="221">
        <v>15.231</v>
      </c>
      <c r="V493" s="221">
        <f>ROUND(E493*U493,2)</f>
        <v>37.35</v>
      </c>
      <c r="W493" s="221"/>
      <c r="X493" s="221" t="s">
        <v>207</v>
      </c>
      <c r="Y493" s="221" t="s">
        <v>208</v>
      </c>
      <c r="Z493" s="210"/>
      <c r="AA493" s="210"/>
      <c r="AB493" s="210"/>
      <c r="AC493" s="210"/>
      <c r="AD493" s="210"/>
      <c r="AE493" s="210"/>
      <c r="AF493" s="210"/>
      <c r="AG493" s="210" t="s">
        <v>209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2" x14ac:dyDescent="0.2">
      <c r="A494" s="217"/>
      <c r="B494" s="218"/>
      <c r="C494" s="254" t="s">
        <v>264</v>
      </c>
      <c r="D494" s="244"/>
      <c r="E494" s="244"/>
      <c r="F494" s="244"/>
      <c r="G494" s="244"/>
      <c r="H494" s="221"/>
      <c r="I494" s="221"/>
      <c r="J494" s="221"/>
      <c r="K494" s="221"/>
      <c r="L494" s="221"/>
      <c r="M494" s="221"/>
      <c r="N494" s="220"/>
      <c r="O494" s="220"/>
      <c r="P494" s="220"/>
      <c r="Q494" s="220"/>
      <c r="R494" s="221"/>
      <c r="S494" s="221"/>
      <c r="T494" s="221"/>
      <c r="U494" s="221"/>
      <c r="V494" s="221"/>
      <c r="W494" s="221"/>
      <c r="X494" s="221"/>
      <c r="Y494" s="221"/>
      <c r="Z494" s="210"/>
      <c r="AA494" s="210"/>
      <c r="AB494" s="210"/>
      <c r="AC494" s="210"/>
      <c r="AD494" s="210"/>
      <c r="AE494" s="210"/>
      <c r="AF494" s="210"/>
      <c r="AG494" s="210" t="s">
        <v>211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2" x14ac:dyDescent="0.2">
      <c r="A495" s="217"/>
      <c r="B495" s="218"/>
      <c r="C495" s="255" t="s">
        <v>657</v>
      </c>
      <c r="D495" s="223"/>
      <c r="E495" s="224">
        <v>2.45241</v>
      </c>
      <c r="F495" s="221"/>
      <c r="G495" s="221"/>
      <c r="H495" s="221"/>
      <c r="I495" s="221"/>
      <c r="J495" s="221"/>
      <c r="K495" s="221"/>
      <c r="L495" s="221"/>
      <c r="M495" s="221"/>
      <c r="N495" s="220"/>
      <c r="O495" s="220"/>
      <c r="P495" s="220"/>
      <c r="Q495" s="220"/>
      <c r="R495" s="221"/>
      <c r="S495" s="221"/>
      <c r="T495" s="221"/>
      <c r="U495" s="221"/>
      <c r="V495" s="221"/>
      <c r="W495" s="221"/>
      <c r="X495" s="221"/>
      <c r="Y495" s="221"/>
      <c r="Z495" s="210"/>
      <c r="AA495" s="210"/>
      <c r="AB495" s="210"/>
      <c r="AC495" s="210"/>
      <c r="AD495" s="210"/>
      <c r="AE495" s="210"/>
      <c r="AF495" s="210"/>
      <c r="AG495" s="210" t="s">
        <v>213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2" x14ac:dyDescent="0.2">
      <c r="A496" s="217"/>
      <c r="B496" s="218"/>
      <c r="C496" s="256"/>
      <c r="D496" s="246"/>
      <c r="E496" s="246"/>
      <c r="F496" s="246"/>
      <c r="G496" s="246"/>
      <c r="H496" s="221"/>
      <c r="I496" s="221"/>
      <c r="J496" s="221"/>
      <c r="K496" s="221"/>
      <c r="L496" s="221"/>
      <c r="M496" s="221"/>
      <c r="N496" s="220"/>
      <c r="O496" s="220"/>
      <c r="P496" s="220"/>
      <c r="Q496" s="220"/>
      <c r="R496" s="221"/>
      <c r="S496" s="221"/>
      <c r="T496" s="221"/>
      <c r="U496" s="221"/>
      <c r="V496" s="221"/>
      <c r="W496" s="221"/>
      <c r="X496" s="221"/>
      <c r="Y496" s="221"/>
      <c r="Z496" s="210"/>
      <c r="AA496" s="210"/>
      <c r="AB496" s="210"/>
      <c r="AC496" s="210"/>
      <c r="AD496" s="210"/>
      <c r="AE496" s="210"/>
      <c r="AF496" s="210"/>
      <c r="AG496" s="210" t="s">
        <v>214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ht="22.5" outlineLevel="1" x14ac:dyDescent="0.2">
      <c r="A497" s="237">
        <v>111</v>
      </c>
      <c r="B497" s="238" t="s">
        <v>658</v>
      </c>
      <c r="C497" s="253" t="s">
        <v>659</v>
      </c>
      <c r="D497" s="239" t="s">
        <v>203</v>
      </c>
      <c r="E497" s="240">
        <v>2.5181200000000001</v>
      </c>
      <c r="F497" s="241"/>
      <c r="G497" s="242">
        <f>ROUND(E497*F497,2)</f>
        <v>0</v>
      </c>
      <c r="H497" s="241"/>
      <c r="I497" s="242">
        <f>ROUND(E497*H497,2)</f>
        <v>0</v>
      </c>
      <c r="J497" s="241"/>
      <c r="K497" s="242">
        <f>ROUND(E497*J497,2)</f>
        <v>0</v>
      </c>
      <c r="L497" s="242">
        <v>21</v>
      </c>
      <c r="M497" s="242">
        <f>G497*(1+L497/100)</f>
        <v>0</v>
      </c>
      <c r="N497" s="240">
        <v>1.837</v>
      </c>
      <c r="O497" s="240">
        <f>ROUND(E497*N497,2)</f>
        <v>4.63</v>
      </c>
      <c r="P497" s="240">
        <v>0</v>
      </c>
      <c r="Q497" s="240">
        <f>ROUND(E497*P497,2)</f>
        <v>0</v>
      </c>
      <c r="R497" s="242" t="s">
        <v>249</v>
      </c>
      <c r="S497" s="242" t="s">
        <v>205</v>
      </c>
      <c r="T497" s="243" t="s">
        <v>206</v>
      </c>
      <c r="U497" s="221">
        <v>1.8360000000000001</v>
      </c>
      <c r="V497" s="221">
        <f>ROUND(E497*U497,2)</f>
        <v>4.62</v>
      </c>
      <c r="W497" s="221"/>
      <c r="X497" s="221" t="s">
        <v>207</v>
      </c>
      <c r="Y497" s="221" t="s">
        <v>208</v>
      </c>
      <c r="Z497" s="210"/>
      <c r="AA497" s="210"/>
      <c r="AB497" s="210"/>
      <c r="AC497" s="210"/>
      <c r="AD497" s="210"/>
      <c r="AE497" s="210"/>
      <c r="AF497" s="210"/>
      <c r="AG497" s="210" t="s">
        <v>209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2" x14ac:dyDescent="0.2">
      <c r="A498" s="217"/>
      <c r="B498" s="218"/>
      <c r="C498" s="254" t="s">
        <v>660</v>
      </c>
      <c r="D498" s="244"/>
      <c r="E498" s="244"/>
      <c r="F498" s="244"/>
      <c r="G498" s="244"/>
      <c r="H498" s="221"/>
      <c r="I498" s="221"/>
      <c r="J498" s="221"/>
      <c r="K498" s="221"/>
      <c r="L498" s="221"/>
      <c r="M498" s="221"/>
      <c r="N498" s="220"/>
      <c r="O498" s="220"/>
      <c r="P498" s="220"/>
      <c r="Q498" s="220"/>
      <c r="R498" s="221"/>
      <c r="S498" s="221"/>
      <c r="T498" s="221"/>
      <c r="U498" s="221"/>
      <c r="V498" s="221"/>
      <c r="W498" s="221"/>
      <c r="X498" s="221"/>
      <c r="Y498" s="221"/>
      <c r="Z498" s="210"/>
      <c r="AA498" s="210"/>
      <c r="AB498" s="210"/>
      <c r="AC498" s="210"/>
      <c r="AD498" s="210"/>
      <c r="AE498" s="210"/>
      <c r="AF498" s="210"/>
      <c r="AG498" s="210" t="s">
        <v>211</v>
      </c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47" t="str">
        <f>C498</f>
        <v>pod mazaniny a dlažby, popř. na plochých střechách, vodorovný nebo ve spádu, s udusáním a urovnáním povrchu,</v>
      </c>
      <c r="BB498" s="210"/>
      <c r="BC498" s="210"/>
      <c r="BD498" s="210"/>
      <c r="BE498" s="210"/>
      <c r="BF498" s="210"/>
      <c r="BG498" s="210"/>
      <c r="BH498" s="210"/>
    </row>
    <row r="499" spans="1:60" outlineLevel="2" x14ac:dyDescent="0.2">
      <c r="A499" s="217"/>
      <c r="B499" s="218"/>
      <c r="C499" s="255" t="s">
        <v>661</v>
      </c>
      <c r="D499" s="223"/>
      <c r="E499" s="224">
        <v>2.5181300000000002</v>
      </c>
      <c r="F499" s="221"/>
      <c r="G499" s="221"/>
      <c r="H499" s="221"/>
      <c r="I499" s="221"/>
      <c r="J499" s="221"/>
      <c r="K499" s="221"/>
      <c r="L499" s="221"/>
      <c r="M499" s="221"/>
      <c r="N499" s="220"/>
      <c r="O499" s="220"/>
      <c r="P499" s="220"/>
      <c r="Q499" s="220"/>
      <c r="R499" s="221"/>
      <c r="S499" s="221"/>
      <c r="T499" s="221"/>
      <c r="U499" s="221"/>
      <c r="V499" s="221"/>
      <c r="W499" s="221"/>
      <c r="X499" s="221"/>
      <c r="Y499" s="221"/>
      <c r="Z499" s="210"/>
      <c r="AA499" s="210"/>
      <c r="AB499" s="210"/>
      <c r="AC499" s="210"/>
      <c r="AD499" s="210"/>
      <c r="AE499" s="210"/>
      <c r="AF499" s="210"/>
      <c r="AG499" s="210" t="s">
        <v>213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2" x14ac:dyDescent="0.2">
      <c r="A500" s="217"/>
      <c r="B500" s="218"/>
      <c r="C500" s="256"/>
      <c r="D500" s="246"/>
      <c r="E500" s="246"/>
      <c r="F500" s="246"/>
      <c r="G500" s="246"/>
      <c r="H500" s="221"/>
      <c r="I500" s="221"/>
      <c r="J500" s="221"/>
      <c r="K500" s="221"/>
      <c r="L500" s="221"/>
      <c r="M500" s="221"/>
      <c r="N500" s="220"/>
      <c r="O500" s="220"/>
      <c r="P500" s="220"/>
      <c r="Q500" s="220"/>
      <c r="R500" s="221"/>
      <c r="S500" s="221"/>
      <c r="T500" s="221"/>
      <c r="U500" s="221"/>
      <c r="V500" s="221"/>
      <c r="W500" s="221"/>
      <c r="X500" s="221"/>
      <c r="Y500" s="221"/>
      <c r="Z500" s="210"/>
      <c r="AA500" s="210"/>
      <c r="AB500" s="210"/>
      <c r="AC500" s="210"/>
      <c r="AD500" s="210"/>
      <c r="AE500" s="210"/>
      <c r="AF500" s="210"/>
      <c r="AG500" s="210" t="s">
        <v>214</v>
      </c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">
      <c r="A501" s="237">
        <v>112</v>
      </c>
      <c r="B501" s="238" t="s">
        <v>662</v>
      </c>
      <c r="C501" s="253" t="s">
        <v>663</v>
      </c>
      <c r="D501" s="239" t="s">
        <v>203</v>
      </c>
      <c r="E501" s="240">
        <v>64.686000000000007</v>
      </c>
      <c r="F501" s="241"/>
      <c r="G501" s="242">
        <f>ROUND(E501*F501,2)</f>
        <v>0</v>
      </c>
      <c r="H501" s="241"/>
      <c r="I501" s="242">
        <f>ROUND(E501*H501,2)</f>
        <v>0</v>
      </c>
      <c r="J501" s="241"/>
      <c r="K501" s="242">
        <f>ROUND(E501*J501,2)</f>
        <v>0</v>
      </c>
      <c r="L501" s="242">
        <v>21</v>
      </c>
      <c r="M501" s="242">
        <f>G501*(1+L501/100)</f>
        <v>0</v>
      </c>
      <c r="N501" s="240">
        <v>1.837</v>
      </c>
      <c r="O501" s="240">
        <f>ROUND(E501*N501,2)</f>
        <v>118.83</v>
      </c>
      <c r="P501" s="240">
        <v>0</v>
      </c>
      <c r="Q501" s="240">
        <f>ROUND(E501*P501,2)</f>
        <v>0</v>
      </c>
      <c r="R501" s="242" t="s">
        <v>249</v>
      </c>
      <c r="S501" s="242" t="s">
        <v>205</v>
      </c>
      <c r="T501" s="243" t="s">
        <v>206</v>
      </c>
      <c r="U501" s="221">
        <v>1.8360000000000001</v>
      </c>
      <c r="V501" s="221">
        <f>ROUND(E501*U501,2)</f>
        <v>118.76</v>
      </c>
      <c r="W501" s="221"/>
      <c r="X501" s="221" t="s">
        <v>207</v>
      </c>
      <c r="Y501" s="221" t="s">
        <v>208</v>
      </c>
      <c r="Z501" s="210"/>
      <c r="AA501" s="210"/>
      <c r="AB501" s="210"/>
      <c r="AC501" s="210"/>
      <c r="AD501" s="210"/>
      <c r="AE501" s="210"/>
      <c r="AF501" s="210"/>
      <c r="AG501" s="210" t="s">
        <v>209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2" x14ac:dyDescent="0.2">
      <c r="A502" s="217"/>
      <c r="B502" s="218"/>
      <c r="C502" s="254" t="s">
        <v>660</v>
      </c>
      <c r="D502" s="244"/>
      <c r="E502" s="244"/>
      <c r="F502" s="244"/>
      <c r="G502" s="244"/>
      <c r="H502" s="221"/>
      <c r="I502" s="221"/>
      <c r="J502" s="221"/>
      <c r="K502" s="221"/>
      <c r="L502" s="221"/>
      <c r="M502" s="221"/>
      <c r="N502" s="220"/>
      <c r="O502" s="220"/>
      <c r="P502" s="220"/>
      <c r="Q502" s="220"/>
      <c r="R502" s="221"/>
      <c r="S502" s="221"/>
      <c r="T502" s="221"/>
      <c r="U502" s="221"/>
      <c r="V502" s="221"/>
      <c r="W502" s="221"/>
      <c r="X502" s="221"/>
      <c r="Y502" s="221"/>
      <c r="Z502" s="210"/>
      <c r="AA502" s="210"/>
      <c r="AB502" s="210"/>
      <c r="AC502" s="210"/>
      <c r="AD502" s="210"/>
      <c r="AE502" s="210"/>
      <c r="AF502" s="210"/>
      <c r="AG502" s="210" t="s">
        <v>211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47" t="str">
        <f>C502</f>
        <v>pod mazaniny a dlažby, popř. na plochých střechách, vodorovný nebo ve spádu, s udusáním a urovnáním povrchu,</v>
      </c>
      <c r="BB502" s="210"/>
      <c r="BC502" s="210"/>
      <c r="BD502" s="210"/>
      <c r="BE502" s="210"/>
      <c r="BF502" s="210"/>
      <c r="BG502" s="210"/>
      <c r="BH502" s="210"/>
    </row>
    <row r="503" spans="1:60" outlineLevel="2" x14ac:dyDescent="0.2">
      <c r="A503" s="217"/>
      <c r="B503" s="218"/>
      <c r="C503" s="255" t="s">
        <v>664</v>
      </c>
      <c r="D503" s="223"/>
      <c r="E503" s="224">
        <v>64.686000000000007</v>
      </c>
      <c r="F503" s="221"/>
      <c r="G503" s="221"/>
      <c r="H503" s="221"/>
      <c r="I503" s="221"/>
      <c r="J503" s="221"/>
      <c r="K503" s="221"/>
      <c r="L503" s="221"/>
      <c r="M503" s="221"/>
      <c r="N503" s="220"/>
      <c r="O503" s="220"/>
      <c r="P503" s="220"/>
      <c r="Q503" s="220"/>
      <c r="R503" s="221"/>
      <c r="S503" s="221"/>
      <c r="T503" s="221"/>
      <c r="U503" s="221"/>
      <c r="V503" s="221"/>
      <c r="W503" s="221"/>
      <c r="X503" s="221"/>
      <c r="Y503" s="221"/>
      <c r="Z503" s="210"/>
      <c r="AA503" s="210"/>
      <c r="AB503" s="210"/>
      <c r="AC503" s="210"/>
      <c r="AD503" s="210"/>
      <c r="AE503" s="210"/>
      <c r="AF503" s="210"/>
      <c r="AG503" s="210" t="s">
        <v>213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2" x14ac:dyDescent="0.2">
      <c r="A504" s="217"/>
      <c r="B504" s="218"/>
      <c r="C504" s="256"/>
      <c r="D504" s="246"/>
      <c r="E504" s="246"/>
      <c r="F504" s="246"/>
      <c r="G504" s="246"/>
      <c r="H504" s="221"/>
      <c r="I504" s="221"/>
      <c r="J504" s="221"/>
      <c r="K504" s="221"/>
      <c r="L504" s="221"/>
      <c r="M504" s="221"/>
      <c r="N504" s="220"/>
      <c r="O504" s="220"/>
      <c r="P504" s="220"/>
      <c r="Q504" s="220"/>
      <c r="R504" s="221"/>
      <c r="S504" s="221"/>
      <c r="T504" s="221"/>
      <c r="U504" s="221"/>
      <c r="V504" s="221"/>
      <c r="W504" s="221"/>
      <c r="X504" s="221"/>
      <c r="Y504" s="221"/>
      <c r="Z504" s="210"/>
      <c r="AA504" s="210"/>
      <c r="AB504" s="210"/>
      <c r="AC504" s="210"/>
      <c r="AD504" s="210"/>
      <c r="AE504" s="210"/>
      <c r="AF504" s="210"/>
      <c r="AG504" s="210" t="s">
        <v>214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">
      <c r="A505" s="237">
        <v>113</v>
      </c>
      <c r="B505" s="238" t="s">
        <v>665</v>
      </c>
      <c r="C505" s="253" t="s">
        <v>666</v>
      </c>
      <c r="D505" s="239" t="s">
        <v>203</v>
      </c>
      <c r="E505" s="240">
        <v>3.15</v>
      </c>
      <c r="F505" s="241"/>
      <c r="G505" s="242">
        <f>ROUND(E505*F505,2)</f>
        <v>0</v>
      </c>
      <c r="H505" s="241"/>
      <c r="I505" s="242">
        <f>ROUND(E505*H505,2)</f>
        <v>0</v>
      </c>
      <c r="J505" s="241"/>
      <c r="K505" s="242">
        <f>ROUND(E505*J505,2)</f>
        <v>0</v>
      </c>
      <c r="L505" s="242">
        <v>21</v>
      </c>
      <c r="M505" s="242">
        <f>G505*(1+L505/100)</f>
        <v>0</v>
      </c>
      <c r="N505" s="240">
        <v>1.837</v>
      </c>
      <c r="O505" s="240">
        <f>ROUND(E505*N505,2)</f>
        <v>5.79</v>
      </c>
      <c r="P505" s="240">
        <v>0</v>
      </c>
      <c r="Q505" s="240">
        <f>ROUND(E505*P505,2)</f>
        <v>0</v>
      </c>
      <c r="R505" s="242" t="s">
        <v>249</v>
      </c>
      <c r="S505" s="242" t="s">
        <v>205</v>
      </c>
      <c r="T505" s="243" t="s">
        <v>206</v>
      </c>
      <c r="U505" s="221">
        <v>1.8360000000000001</v>
      </c>
      <c r="V505" s="221">
        <f>ROUND(E505*U505,2)</f>
        <v>5.78</v>
      </c>
      <c r="W505" s="221"/>
      <c r="X505" s="221" t="s">
        <v>207</v>
      </c>
      <c r="Y505" s="221" t="s">
        <v>208</v>
      </c>
      <c r="Z505" s="210"/>
      <c r="AA505" s="210"/>
      <c r="AB505" s="210"/>
      <c r="AC505" s="210"/>
      <c r="AD505" s="210"/>
      <c r="AE505" s="210"/>
      <c r="AF505" s="210"/>
      <c r="AG505" s="210" t="s">
        <v>209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2" x14ac:dyDescent="0.2">
      <c r="A506" s="217"/>
      <c r="B506" s="218"/>
      <c r="C506" s="254" t="s">
        <v>660</v>
      </c>
      <c r="D506" s="244"/>
      <c r="E506" s="244"/>
      <c r="F506" s="244"/>
      <c r="G506" s="244"/>
      <c r="H506" s="221"/>
      <c r="I506" s="221"/>
      <c r="J506" s="221"/>
      <c r="K506" s="221"/>
      <c r="L506" s="221"/>
      <c r="M506" s="221"/>
      <c r="N506" s="220"/>
      <c r="O506" s="220"/>
      <c r="P506" s="220"/>
      <c r="Q506" s="220"/>
      <c r="R506" s="221"/>
      <c r="S506" s="221"/>
      <c r="T506" s="221"/>
      <c r="U506" s="221"/>
      <c r="V506" s="221"/>
      <c r="W506" s="221"/>
      <c r="X506" s="221"/>
      <c r="Y506" s="221"/>
      <c r="Z506" s="210"/>
      <c r="AA506" s="210"/>
      <c r="AB506" s="210"/>
      <c r="AC506" s="210"/>
      <c r="AD506" s="210"/>
      <c r="AE506" s="210"/>
      <c r="AF506" s="210"/>
      <c r="AG506" s="210" t="s">
        <v>211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47" t="str">
        <f>C506</f>
        <v>pod mazaniny a dlažby, popř. na plochých střechách, vodorovný nebo ve spádu, s udusáním a urovnáním povrchu,</v>
      </c>
      <c r="BB506" s="210"/>
      <c r="BC506" s="210"/>
      <c r="BD506" s="210"/>
      <c r="BE506" s="210"/>
      <c r="BF506" s="210"/>
      <c r="BG506" s="210"/>
      <c r="BH506" s="210"/>
    </row>
    <row r="507" spans="1:60" outlineLevel="2" x14ac:dyDescent="0.2">
      <c r="A507" s="217"/>
      <c r="B507" s="218"/>
      <c r="C507" s="255" t="s">
        <v>667</v>
      </c>
      <c r="D507" s="223"/>
      <c r="E507" s="224">
        <v>3.15</v>
      </c>
      <c r="F507" s="221"/>
      <c r="G507" s="221"/>
      <c r="H507" s="221"/>
      <c r="I507" s="221"/>
      <c r="J507" s="221"/>
      <c r="K507" s="221"/>
      <c r="L507" s="221"/>
      <c r="M507" s="221"/>
      <c r="N507" s="220"/>
      <c r="O507" s="220"/>
      <c r="P507" s="220"/>
      <c r="Q507" s="220"/>
      <c r="R507" s="221"/>
      <c r="S507" s="221"/>
      <c r="T507" s="221"/>
      <c r="U507" s="221"/>
      <c r="V507" s="221"/>
      <c r="W507" s="221"/>
      <c r="X507" s="221"/>
      <c r="Y507" s="221"/>
      <c r="Z507" s="210"/>
      <c r="AA507" s="210"/>
      <c r="AB507" s="210"/>
      <c r="AC507" s="210"/>
      <c r="AD507" s="210"/>
      <c r="AE507" s="210"/>
      <c r="AF507" s="210"/>
      <c r="AG507" s="210" t="s">
        <v>213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2" x14ac:dyDescent="0.2">
      <c r="A508" s="217"/>
      <c r="B508" s="218"/>
      <c r="C508" s="256"/>
      <c r="D508" s="246"/>
      <c r="E508" s="246"/>
      <c r="F508" s="246"/>
      <c r="G508" s="246"/>
      <c r="H508" s="221"/>
      <c r="I508" s="221"/>
      <c r="J508" s="221"/>
      <c r="K508" s="221"/>
      <c r="L508" s="221"/>
      <c r="M508" s="221"/>
      <c r="N508" s="220"/>
      <c r="O508" s="220"/>
      <c r="P508" s="220"/>
      <c r="Q508" s="220"/>
      <c r="R508" s="221"/>
      <c r="S508" s="221"/>
      <c r="T508" s="221"/>
      <c r="U508" s="221"/>
      <c r="V508" s="221"/>
      <c r="W508" s="221"/>
      <c r="X508" s="221"/>
      <c r="Y508" s="221"/>
      <c r="Z508" s="210"/>
      <c r="AA508" s="210"/>
      <c r="AB508" s="210"/>
      <c r="AC508" s="210"/>
      <c r="AD508" s="210"/>
      <c r="AE508" s="210"/>
      <c r="AF508" s="210"/>
      <c r="AG508" s="210" t="s">
        <v>214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ht="22.5" outlineLevel="1" x14ac:dyDescent="0.2">
      <c r="A509" s="237">
        <v>114</v>
      </c>
      <c r="B509" s="238" t="s">
        <v>668</v>
      </c>
      <c r="C509" s="253" t="s">
        <v>669</v>
      </c>
      <c r="D509" s="239" t="s">
        <v>254</v>
      </c>
      <c r="E509" s="240">
        <v>50.362499999999997</v>
      </c>
      <c r="F509" s="241"/>
      <c r="G509" s="242">
        <f>ROUND(E509*F509,2)</f>
        <v>0</v>
      </c>
      <c r="H509" s="241"/>
      <c r="I509" s="242">
        <f>ROUND(E509*H509,2)</f>
        <v>0</v>
      </c>
      <c r="J509" s="241"/>
      <c r="K509" s="242">
        <f>ROUND(E509*J509,2)</f>
        <v>0</v>
      </c>
      <c r="L509" s="242">
        <v>21</v>
      </c>
      <c r="M509" s="242">
        <f>G509*(1+L509/100)</f>
        <v>0</v>
      </c>
      <c r="N509" s="240">
        <v>0.23793</v>
      </c>
      <c r="O509" s="240">
        <f>ROUND(E509*N509,2)</f>
        <v>11.98</v>
      </c>
      <c r="P509" s="240">
        <v>0</v>
      </c>
      <c r="Q509" s="240">
        <f>ROUND(E509*P509,2)</f>
        <v>0</v>
      </c>
      <c r="R509" s="242" t="s">
        <v>249</v>
      </c>
      <c r="S509" s="242" t="s">
        <v>205</v>
      </c>
      <c r="T509" s="243" t="s">
        <v>206</v>
      </c>
      <c r="U509" s="221">
        <v>0.50700000000000001</v>
      </c>
      <c r="V509" s="221">
        <f>ROUND(E509*U509,2)</f>
        <v>25.53</v>
      </c>
      <c r="W509" s="221"/>
      <c r="X509" s="221" t="s">
        <v>207</v>
      </c>
      <c r="Y509" s="221" t="s">
        <v>208</v>
      </c>
      <c r="Z509" s="210"/>
      <c r="AA509" s="210"/>
      <c r="AB509" s="210"/>
      <c r="AC509" s="210"/>
      <c r="AD509" s="210"/>
      <c r="AE509" s="210"/>
      <c r="AF509" s="210"/>
      <c r="AG509" s="210" t="s">
        <v>209</v>
      </c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2" x14ac:dyDescent="0.2">
      <c r="A510" s="217"/>
      <c r="B510" s="218"/>
      <c r="C510" s="254" t="s">
        <v>670</v>
      </c>
      <c r="D510" s="244"/>
      <c r="E510" s="244"/>
      <c r="F510" s="244"/>
      <c r="G510" s="244"/>
      <c r="H510" s="221"/>
      <c r="I510" s="221"/>
      <c r="J510" s="221"/>
      <c r="K510" s="221"/>
      <c r="L510" s="221"/>
      <c r="M510" s="221"/>
      <c r="N510" s="220"/>
      <c r="O510" s="220"/>
      <c r="P510" s="220"/>
      <c r="Q510" s="220"/>
      <c r="R510" s="221"/>
      <c r="S510" s="221"/>
      <c r="T510" s="221"/>
      <c r="U510" s="221"/>
      <c r="V510" s="221"/>
      <c r="W510" s="221"/>
      <c r="X510" s="221"/>
      <c r="Y510" s="221"/>
      <c r="Z510" s="210"/>
      <c r="AA510" s="210"/>
      <c r="AB510" s="210"/>
      <c r="AC510" s="210"/>
      <c r="AD510" s="210"/>
      <c r="AE510" s="210"/>
      <c r="AF510" s="210"/>
      <c r="AG510" s="210" t="s">
        <v>211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47" t="str">
        <f>C510</f>
        <v>vnitřní nebo vnější, vodorovná nebo ve spádu, do 15° od vodorovné roviny, bez spárování, s provedením případného rigolu</v>
      </c>
      <c r="BB510" s="210"/>
      <c r="BC510" s="210"/>
      <c r="BD510" s="210"/>
      <c r="BE510" s="210"/>
      <c r="BF510" s="210"/>
      <c r="BG510" s="210"/>
      <c r="BH510" s="210"/>
    </row>
    <row r="511" spans="1:60" outlineLevel="2" x14ac:dyDescent="0.2">
      <c r="A511" s="217"/>
      <c r="B511" s="218"/>
      <c r="C511" s="255" t="s">
        <v>671</v>
      </c>
      <c r="D511" s="223"/>
      <c r="E511" s="224">
        <v>50.362499999999997</v>
      </c>
      <c r="F511" s="221"/>
      <c r="G511" s="221"/>
      <c r="H511" s="221"/>
      <c r="I511" s="221"/>
      <c r="J511" s="221"/>
      <c r="K511" s="221"/>
      <c r="L511" s="221"/>
      <c r="M511" s="221"/>
      <c r="N511" s="220"/>
      <c r="O511" s="220"/>
      <c r="P511" s="220"/>
      <c r="Q511" s="220"/>
      <c r="R511" s="221"/>
      <c r="S511" s="221"/>
      <c r="T511" s="221"/>
      <c r="U511" s="221"/>
      <c r="V511" s="221"/>
      <c r="W511" s="221"/>
      <c r="X511" s="221"/>
      <c r="Y511" s="221"/>
      <c r="Z511" s="210"/>
      <c r="AA511" s="210"/>
      <c r="AB511" s="210"/>
      <c r="AC511" s="210"/>
      <c r="AD511" s="210"/>
      <c r="AE511" s="210"/>
      <c r="AF511" s="210"/>
      <c r="AG511" s="210" t="s">
        <v>213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2" x14ac:dyDescent="0.2">
      <c r="A512" s="217"/>
      <c r="B512" s="218"/>
      <c r="C512" s="256"/>
      <c r="D512" s="246"/>
      <c r="E512" s="246"/>
      <c r="F512" s="246"/>
      <c r="G512" s="246"/>
      <c r="H512" s="221"/>
      <c r="I512" s="221"/>
      <c r="J512" s="221"/>
      <c r="K512" s="221"/>
      <c r="L512" s="221"/>
      <c r="M512" s="221"/>
      <c r="N512" s="220"/>
      <c r="O512" s="220"/>
      <c r="P512" s="220"/>
      <c r="Q512" s="220"/>
      <c r="R512" s="221"/>
      <c r="S512" s="221"/>
      <c r="T512" s="221"/>
      <c r="U512" s="221"/>
      <c r="V512" s="221"/>
      <c r="W512" s="221"/>
      <c r="X512" s="221"/>
      <c r="Y512" s="221"/>
      <c r="Z512" s="210"/>
      <c r="AA512" s="210"/>
      <c r="AB512" s="210"/>
      <c r="AC512" s="210"/>
      <c r="AD512" s="210"/>
      <c r="AE512" s="210"/>
      <c r="AF512" s="210"/>
      <c r="AG512" s="210" t="s">
        <v>214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">
      <c r="A513" s="237">
        <v>115</v>
      </c>
      <c r="B513" s="238" t="s">
        <v>672</v>
      </c>
      <c r="C513" s="253" t="s">
        <v>673</v>
      </c>
      <c r="D513" s="239" t="s">
        <v>254</v>
      </c>
      <c r="E513" s="240">
        <v>52.5</v>
      </c>
      <c r="F513" s="241"/>
      <c r="G513" s="242">
        <f>ROUND(E513*F513,2)</f>
        <v>0</v>
      </c>
      <c r="H513" s="241"/>
      <c r="I513" s="242">
        <f>ROUND(E513*H513,2)</f>
        <v>0</v>
      </c>
      <c r="J513" s="241"/>
      <c r="K513" s="242">
        <f>ROUND(E513*J513,2)</f>
        <v>0</v>
      </c>
      <c r="L513" s="242">
        <v>21</v>
      </c>
      <c r="M513" s="242">
        <f>G513*(1+L513/100)</f>
        <v>0</v>
      </c>
      <c r="N513" s="240">
        <v>8.5050000000000001E-2</v>
      </c>
      <c r="O513" s="240">
        <f>ROUND(E513*N513,2)</f>
        <v>4.47</v>
      </c>
      <c r="P513" s="240">
        <v>0</v>
      </c>
      <c r="Q513" s="240">
        <f>ROUND(E513*P513,2)</f>
        <v>0</v>
      </c>
      <c r="R513" s="242" t="s">
        <v>249</v>
      </c>
      <c r="S513" s="242" t="s">
        <v>205</v>
      </c>
      <c r="T513" s="243" t="s">
        <v>206</v>
      </c>
      <c r="U513" s="221">
        <v>0.40550000000000003</v>
      </c>
      <c r="V513" s="221">
        <f>ROUND(E513*U513,2)</f>
        <v>21.29</v>
      </c>
      <c r="W513" s="221"/>
      <c r="X513" s="221" t="s">
        <v>207</v>
      </c>
      <c r="Y513" s="221" t="s">
        <v>208</v>
      </c>
      <c r="Z513" s="210"/>
      <c r="AA513" s="210"/>
      <c r="AB513" s="210"/>
      <c r="AC513" s="210"/>
      <c r="AD513" s="210"/>
      <c r="AE513" s="210"/>
      <c r="AF513" s="210"/>
      <c r="AG513" s="210" t="s">
        <v>209</v>
      </c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2" x14ac:dyDescent="0.2">
      <c r="A514" s="217"/>
      <c r="B514" s="218"/>
      <c r="C514" s="254" t="s">
        <v>674</v>
      </c>
      <c r="D514" s="244"/>
      <c r="E514" s="244"/>
      <c r="F514" s="244"/>
      <c r="G514" s="244"/>
      <c r="H514" s="221"/>
      <c r="I514" s="221"/>
      <c r="J514" s="221"/>
      <c r="K514" s="221"/>
      <c r="L514" s="221"/>
      <c r="M514" s="221"/>
      <c r="N514" s="220"/>
      <c r="O514" s="220"/>
      <c r="P514" s="220"/>
      <c r="Q514" s="220"/>
      <c r="R514" s="221"/>
      <c r="S514" s="221"/>
      <c r="T514" s="221"/>
      <c r="U514" s="221"/>
      <c r="V514" s="221"/>
      <c r="W514" s="221"/>
      <c r="X514" s="221"/>
      <c r="Y514" s="221"/>
      <c r="Z514" s="210"/>
      <c r="AA514" s="210"/>
      <c r="AB514" s="210"/>
      <c r="AC514" s="210"/>
      <c r="AD514" s="210"/>
      <c r="AE514" s="210"/>
      <c r="AF514" s="210"/>
      <c r="AG514" s="210" t="s">
        <v>211</v>
      </c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2" x14ac:dyDescent="0.2">
      <c r="A515" s="217"/>
      <c r="B515" s="218"/>
      <c r="C515" s="255" t="s">
        <v>675</v>
      </c>
      <c r="D515" s="223"/>
      <c r="E515" s="224">
        <v>52.5</v>
      </c>
      <c r="F515" s="221"/>
      <c r="G515" s="221"/>
      <c r="H515" s="221"/>
      <c r="I515" s="221"/>
      <c r="J515" s="221"/>
      <c r="K515" s="221"/>
      <c r="L515" s="221"/>
      <c r="M515" s="221"/>
      <c r="N515" s="220"/>
      <c r="O515" s="220"/>
      <c r="P515" s="220"/>
      <c r="Q515" s="220"/>
      <c r="R515" s="221"/>
      <c r="S515" s="221"/>
      <c r="T515" s="221"/>
      <c r="U515" s="221"/>
      <c r="V515" s="221"/>
      <c r="W515" s="221"/>
      <c r="X515" s="221"/>
      <c r="Y515" s="221"/>
      <c r="Z515" s="210"/>
      <c r="AA515" s="210"/>
      <c r="AB515" s="210"/>
      <c r="AC515" s="210"/>
      <c r="AD515" s="210"/>
      <c r="AE515" s="210"/>
      <c r="AF515" s="210"/>
      <c r="AG515" s="210" t="s">
        <v>213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2" x14ac:dyDescent="0.2">
      <c r="A516" s="217"/>
      <c r="B516" s="218"/>
      <c r="C516" s="256"/>
      <c r="D516" s="246"/>
      <c r="E516" s="246"/>
      <c r="F516" s="246"/>
      <c r="G516" s="246"/>
      <c r="H516" s="221"/>
      <c r="I516" s="221"/>
      <c r="J516" s="221"/>
      <c r="K516" s="221"/>
      <c r="L516" s="221"/>
      <c r="M516" s="221"/>
      <c r="N516" s="220"/>
      <c r="O516" s="220"/>
      <c r="P516" s="220"/>
      <c r="Q516" s="220"/>
      <c r="R516" s="221"/>
      <c r="S516" s="221"/>
      <c r="T516" s="221"/>
      <c r="U516" s="221"/>
      <c r="V516" s="221"/>
      <c r="W516" s="221"/>
      <c r="X516" s="221"/>
      <c r="Y516" s="221"/>
      <c r="Z516" s="210"/>
      <c r="AA516" s="210"/>
      <c r="AB516" s="210"/>
      <c r="AC516" s="210"/>
      <c r="AD516" s="210"/>
      <c r="AE516" s="210"/>
      <c r="AF516" s="210"/>
      <c r="AG516" s="210" t="s">
        <v>214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">
      <c r="A517" s="237">
        <v>116</v>
      </c>
      <c r="B517" s="238" t="s">
        <v>676</v>
      </c>
      <c r="C517" s="253" t="s">
        <v>673</v>
      </c>
      <c r="D517" s="239" t="s">
        <v>254</v>
      </c>
      <c r="E517" s="240">
        <v>50.6</v>
      </c>
      <c r="F517" s="241"/>
      <c r="G517" s="242">
        <f>ROUND(E517*F517,2)</f>
        <v>0</v>
      </c>
      <c r="H517" s="241"/>
      <c r="I517" s="242">
        <f>ROUND(E517*H517,2)</f>
        <v>0</v>
      </c>
      <c r="J517" s="241"/>
      <c r="K517" s="242">
        <f>ROUND(E517*J517,2)</f>
        <v>0</v>
      </c>
      <c r="L517" s="242">
        <v>21</v>
      </c>
      <c r="M517" s="242">
        <f>G517*(1+L517/100)</f>
        <v>0</v>
      </c>
      <c r="N517" s="240">
        <v>8.5050000000000001E-2</v>
      </c>
      <c r="O517" s="240">
        <f>ROUND(E517*N517,2)</f>
        <v>4.3</v>
      </c>
      <c r="P517" s="240">
        <v>0</v>
      </c>
      <c r="Q517" s="240">
        <f>ROUND(E517*P517,2)</f>
        <v>0</v>
      </c>
      <c r="R517" s="242" t="s">
        <v>249</v>
      </c>
      <c r="S517" s="242" t="s">
        <v>205</v>
      </c>
      <c r="T517" s="243" t="s">
        <v>206</v>
      </c>
      <c r="U517" s="221">
        <v>0.40550000000000003</v>
      </c>
      <c r="V517" s="221">
        <f>ROUND(E517*U517,2)</f>
        <v>20.52</v>
      </c>
      <c r="W517" s="221"/>
      <c r="X517" s="221" t="s">
        <v>207</v>
      </c>
      <c r="Y517" s="221" t="s">
        <v>208</v>
      </c>
      <c r="Z517" s="210"/>
      <c r="AA517" s="210"/>
      <c r="AB517" s="210"/>
      <c r="AC517" s="210"/>
      <c r="AD517" s="210"/>
      <c r="AE517" s="210"/>
      <c r="AF517" s="210"/>
      <c r="AG517" s="210" t="s">
        <v>209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2" x14ac:dyDescent="0.2">
      <c r="A518" s="217"/>
      <c r="B518" s="218"/>
      <c r="C518" s="254" t="s">
        <v>674</v>
      </c>
      <c r="D518" s="244"/>
      <c r="E518" s="244"/>
      <c r="F518" s="244"/>
      <c r="G518" s="244"/>
      <c r="H518" s="221"/>
      <c r="I518" s="221"/>
      <c r="J518" s="221"/>
      <c r="K518" s="221"/>
      <c r="L518" s="221"/>
      <c r="M518" s="221"/>
      <c r="N518" s="220"/>
      <c r="O518" s="220"/>
      <c r="P518" s="220"/>
      <c r="Q518" s="220"/>
      <c r="R518" s="221"/>
      <c r="S518" s="221"/>
      <c r="T518" s="221"/>
      <c r="U518" s="221"/>
      <c r="V518" s="221"/>
      <c r="W518" s="221"/>
      <c r="X518" s="221"/>
      <c r="Y518" s="221"/>
      <c r="Z518" s="210"/>
      <c r="AA518" s="210"/>
      <c r="AB518" s="210"/>
      <c r="AC518" s="210"/>
      <c r="AD518" s="210"/>
      <c r="AE518" s="210"/>
      <c r="AF518" s="210"/>
      <c r="AG518" s="210" t="s">
        <v>211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2" x14ac:dyDescent="0.2">
      <c r="A519" s="217"/>
      <c r="B519" s="218"/>
      <c r="C519" s="255" t="s">
        <v>677</v>
      </c>
      <c r="D519" s="223"/>
      <c r="E519" s="224">
        <v>50.6</v>
      </c>
      <c r="F519" s="221"/>
      <c r="G519" s="221"/>
      <c r="H519" s="221"/>
      <c r="I519" s="221"/>
      <c r="J519" s="221"/>
      <c r="K519" s="221"/>
      <c r="L519" s="221"/>
      <c r="M519" s="221"/>
      <c r="N519" s="220"/>
      <c r="O519" s="220"/>
      <c r="P519" s="220"/>
      <c r="Q519" s="220"/>
      <c r="R519" s="221"/>
      <c r="S519" s="221"/>
      <c r="T519" s="221"/>
      <c r="U519" s="221"/>
      <c r="V519" s="221"/>
      <c r="W519" s="221"/>
      <c r="X519" s="221"/>
      <c r="Y519" s="221"/>
      <c r="Z519" s="210"/>
      <c r="AA519" s="210"/>
      <c r="AB519" s="210"/>
      <c r="AC519" s="210"/>
      <c r="AD519" s="210"/>
      <c r="AE519" s="210"/>
      <c r="AF519" s="210"/>
      <c r="AG519" s="210" t="s">
        <v>213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2" x14ac:dyDescent="0.2">
      <c r="A520" s="217"/>
      <c r="B520" s="218"/>
      <c r="C520" s="256"/>
      <c r="D520" s="246"/>
      <c r="E520" s="246"/>
      <c r="F520" s="246"/>
      <c r="G520" s="246"/>
      <c r="H520" s="221"/>
      <c r="I520" s="221"/>
      <c r="J520" s="221"/>
      <c r="K520" s="221"/>
      <c r="L520" s="221"/>
      <c r="M520" s="221"/>
      <c r="N520" s="220"/>
      <c r="O520" s="220"/>
      <c r="P520" s="220"/>
      <c r="Q520" s="220"/>
      <c r="R520" s="221"/>
      <c r="S520" s="221"/>
      <c r="T520" s="221"/>
      <c r="U520" s="221"/>
      <c r="V520" s="221"/>
      <c r="W520" s="221"/>
      <c r="X520" s="221"/>
      <c r="Y520" s="221"/>
      <c r="Z520" s="210"/>
      <c r="AA520" s="210"/>
      <c r="AB520" s="210"/>
      <c r="AC520" s="210"/>
      <c r="AD520" s="210"/>
      <c r="AE520" s="210"/>
      <c r="AF520" s="210"/>
      <c r="AG520" s="210" t="s">
        <v>214</v>
      </c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">
      <c r="A521" s="237">
        <v>117</v>
      </c>
      <c r="B521" s="238" t="s">
        <v>678</v>
      </c>
      <c r="C521" s="253" t="s">
        <v>679</v>
      </c>
      <c r="D521" s="239" t="s">
        <v>203</v>
      </c>
      <c r="E521" s="240">
        <v>5.0362499999999999</v>
      </c>
      <c r="F521" s="241"/>
      <c r="G521" s="242">
        <f>ROUND(E521*F521,2)</f>
        <v>0</v>
      </c>
      <c r="H521" s="241"/>
      <c r="I521" s="242">
        <f>ROUND(E521*H521,2)</f>
        <v>0</v>
      </c>
      <c r="J521" s="241"/>
      <c r="K521" s="242">
        <f>ROUND(E521*J521,2)</f>
        <v>0</v>
      </c>
      <c r="L521" s="242">
        <v>21</v>
      </c>
      <c r="M521" s="242">
        <f>G521*(1+L521/100)</f>
        <v>0</v>
      </c>
      <c r="N521" s="240">
        <v>1.837</v>
      </c>
      <c r="O521" s="240">
        <f>ROUND(E521*N521,2)</f>
        <v>9.25</v>
      </c>
      <c r="P521" s="240">
        <v>0</v>
      </c>
      <c r="Q521" s="240">
        <f>ROUND(E521*P521,2)</f>
        <v>0</v>
      </c>
      <c r="R521" s="242"/>
      <c r="S521" s="242" t="s">
        <v>348</v>
      </c>
      <c r="T521" s="243" t="s">
        <v>206</v>
      </c>
      <c r="U521" s="221">
        <v>1.8360000000000001</v>
      </c>
      <c r="V521" s="221">
        <f>ROUND(E521*U521,2)</f>
        <v>9.25</v>
      </c>
      <c r="W521" s="221"/>
      <c r="X521" s="221" t="s">
        <v>207</v>
      </c>
      <c r="Y521" s="221" t="s">
        <v>208</v>
      </c>
      <c r="Z521" s="210"/>
      <c r="AA521" s="210"/>
      <c r="AB521" s="210"/>
      <c r="AC521" s="210"/>
      <c r="AD521" s="210"/>
      <c r="AE521" s="210"/>
      <c r="AF521" s="210"/>
      <c r="AG521" s="210" t="s">
        <v>209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2" x14ac:dyDescent="0.2">
      <c r="A522" s="217"/>
      <c r="B522" s="218"/>
      <c r="C522" s="255" t="s">
        <v>680</v>
      </c>
      <c r="D522" s="223"/>
      <c r="E522" s="224">
        <v>5.0362499999999999</v>
      </c>
      <c r="F522" s="221"/>
      <c r="G522" s="221"/>
      <c r="H522" s="221"/>
      <c r="I522" s="221"/>
      <c r="J522" s="221"/>
      <c r="K522" s="221"/>
      <c r="L522" s="221"/>
      <c r="M522" s="221"/>
      <c r="N522" s="220"/>
      <c r="O522" s="220"/>
      <c r="P522" s="220"/>
      <c r="Q522" s="220"/>
      <c r="R522" s="221"/>
      <c r="S522" s="221"/>
      <c r="T522" s="221"/>
      <c r="U522" s="221"/>
      <c r="V522" s="221"/>
      <c r="W522" s="221"/>
      <c r="X522" s="221"/>
      <c r="Y522" s="221"/>
      <c r="Z522" s="210"/>
      <c r="AA522" s="210"/>
      <c r="AB522" s="210"/>
      <c r="AC522" s="210"/>
      <c r="AD522" s="210"/>
      <c r="AE522" s="210"/>
      <c r="AF522" s="210"/>
      <c r="AG522" s="210" t="s">
        <v>213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2" x14ac:dyDescent="0.2">
      <c r="A523" s="217"/>
      <c r="B523" s="218"/>
      <c r="C523" s="256"/>
      <c r="D523" s="246"/>
      <c r="E523" s="246"/>
      <c r="F523" s="246"/>
      <c r="G523" s="246"/>
      <c r="H523" s="221"/>
      <c r="I523" s="221"/>
      <c r="J523" s="221"/>
      <c r="K523" s="221"/>
      <c r="L523" s="221"/>
      <c r="M523" s="221"/>
      <c r="N523" s="220"/>
      <c r="O523" s="220"/>
      <c r="P523" s="220"/>
      <c r="Q523" s="220"/>
      <c r="R523" s="221"/>
      <c r="S523" s="221"/>
      <c r="T523" s="221"/>
      <c r="U523" s="221"/>
      <c r="V523" s="221"/>
      <c r="W523" s="221"/>
      <c r="X523" s="221"/>
      <c r="Y523" s="221"/>
      <c r="Z523" s="210"/>
      <c r="AA523" s="210"/>
      <c r="AB523" s="210"/>
      <c r="AC523" s="210"/>
      <c r="AD523" s="210"/>
      <c r="AE523" s="210"/>
      <c r="AF523" s="210"/>
      <c r="AG523" s="210" t="s">
        <v>214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ht="22.5" outlineLevel="1" x14ac:dyDescent="0.2">
      <c r="A524" s="237">
        <v>118</v>
      </c>
      <c r="B524" s="238" t="s">
        <v>681</v>
      </c>
      <c r="C524" s="253" t="s">
        <v>682</v>
      </c>
      <c r="D524" s="239" t="s">
        <v>366</v>
      </c>
      <c r="E524" s="240">
        <v>2769.9375</v>
      </c>
      <c r="F524" s="241"/>
      <c r="G524" s="242">
        <f>ROUND(E524*F524,2)</f>
        <v>0</v>
      </c>
      <c r="H524" s="241"/>
      <c r="I524" s="242">
        <f>ROUND(E524*H524,2)</f>
        <v>0</v>
      </c>
      <c r="J524" s="241"/>
      <c r="K524" s="242">
        <f>ROUND(E524*J524,2)</f>
        <v>0</v>
      </c>
      <c r="L524" s="242">
        <v>21</v>
      </c>
      <c r="M524" s="242">
        <f>G524*(1+L524/100)</f>
        <v>0</v>
      </c>
      <c r="N524" s="240">
        <v>2E-3</v>
      </c>
      <c r="O524" s="240">
        <f>ROUND(E524*N524,2)</f>
        <v>5.54</v>
      </c>
      <c r="P524" s="240">
        <v>0</v>
      </c>
      <c r="Q524" s="240">
        <f>ROUND(E524*P524,2)</f>
        <v>0</v>
      </c>
      <c r="R524" s="242" t="s">
        <v>371</v>
      </c>
      <c r="S524" s="242" t="s">
        <v>205</v>
      </c>
      <c r="T524" s="243" t="s">
        <v>206</v>
      </c>
      <c r="U524" s="221">
        <v>0</v>
      </c>
      <c r="V524" s="221">
        <f>ROUND(E524*U524,2)</f>
        <v>0</v>
      </c>
      <c r="W524" s="221"/>
      <c r="X524" s="221" t="s">
        <v>372</v>
      </c>
      <c r="Y524" s="221" t="s">
        <v>208</v>
      </c>
      <c r="Z524" s="210"/>
      <c r="AA524" s="210"/>
      <c r="AB524" s="210"/>
      <c r="AC524" s="210"/>
      <c r="AD524" s="210"/>
      <c r="AE524" s="210"/>
      <c r="AF524" s="210"/>
      <c r="AG524" s="210" t="s">
        <v>373</v>
      </c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2" x14ac:dyDescent="0.2">
      <c r="A525" s="217"/>
      <c r="B525" s="218"/>
      <c r="C525" s="255" t="s">
        <v>683</v>
      </c>
      <c r="D525" s="223"/>
      <c r="E525" s="224">
        <v>2769.9375</v>
      </c>
      <c r="F525" s="221"/>
      <c r="G525" s="221"/>
      <c r="H525" s="221"/>
      <c r="I525" s="221"/>
      <c r="J525" s="221"/>
      <c r="K525" s="221"/>
      <c r="L525" s="221"/>
      <c r="M525" s="221"/>
      <c r="N525" s="220"/>
      <c r="O525" s="220"/>
      <c r="P525" s="220"/>
      <c r="Q525" s="220"/>
      <c r="R525" s="221"/>
      <c r="S525" s="221"/>
      <c r="T525" s="221"/>
      <c r="U525" s="221"/>
      <c r="V525" s="221"/>
      <c r="W525" s="221"/>
      <c r="X525" s="221"/>
      <c r="Y525" s="221"/>
      <c r="Z525" s="210"/>
      <c r="AA525" s="210"/>
      <c r="AB525" s="210"/>
      <c r="AC525" s="210"/>
      <c r="AD525" s="210"/>
      <c r="AE525" s="210"/>
      <c r="AF525" s="210"/>
      <c r="AG525" s="210" t="s">
        <v>213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2" x14ac:dyDescent="0.2">
      <c r="A526" s="217"/>
      <c r="B526" s="218"/>
      <c r="C526" s="256"/>
      <c r="D526" s="246"/>
      <c r="E526" s="246"/>
      <c r="F526" s="246"/>
      <c r="G526" s="246"/>
      <c r="H526" s="221"/>
      <c r="I526" s="221"/>
      <c r="J526" s="221"/>
      <c r="K526" s="221"/>
      <c r="L526" s="221"/>
      <c r="M526" s="221"/>
      <c r="N526" s="220"/>
      <c r="O526" s="220"/>
      <c r="P526" s="220"/>
      <c r="Q526" s="220"/>
      <c r="R526" s="221"/>
      <c r="S526" s="221"/>
      <c r="T526" s="221"/>
      <c r="U526" s="221"/>
      <c r="V526" s="221"/>
      <c r="W526" s="221"/>
      <c r="X526" s="221"/>
      <c r="Y526" s="221"/>
      <c r="Z526" s="210"/>
      <c r="AA526" s="210"/>
      <c r="AB526" s="210"/>
      <c r="AC526" s="210"/>
      <c r="AD526" s="210"/>
      <c r="AE526" s="210"/>
      <c r="AF526" s="210"/>
      <c r="AG526" s="210" t="s">
        <v>214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x14ac:dyDescent="0.2">
      <c r="A527" s="230" t="s">
        <v>199</v>
      </c>
      <c r="B527" s="231" t="s">
        <v>107</v>
      </c>
      <c r="C527" s="252" t="s">
        <v>108</v>
      </c>
      <c r="D527" s="232"/>
      <c r="E527" s="233"/>
      <c r="F527" s="234"/>
      <c r="G527" s="234">
        <f>SUMIF(AG528:AG555,"&lt;&gt;NOR",G528:G555)</f>
        <v>0</v>
      </c>
      <c r="H527" s="234"/>
      <c r="I527" s="234">
        <f>SUM(I528:I555)</f>
        <v>0</v>
      </c>
      <c r="J527" s="234"/>
      <c r="K527" s="234">
        <f>SUM(K528:K555)</f>
        <v>0</v>
      </c>
      <c r="L527" s="234"/>
      <c r="M527" s="234">
        <f>SUM(M528:M555)</f>
        <v>0</v>
      </c>
      <c r="N527" s="233"/>
      <c r="O527" s="233">
        <f>SUM(O528:O555)</f>
        <v>0.45000000000000007</v>
      </c>
      <c r="P527" s="233"/>
      <c r="Q527" s="233">
        <f>SUM(Q528:Q555)</f>
        <v>0</v>
      </c>
      <c r="R527" s="234"/>
      <c r="S527" s="234"/>
      <c r="T527" s="235"/>
      <c r="U527" s="229"/>
      <c r="V527" s="229">
        <f>SUM(V528:V555)</f>
        <v>122.87999999999998</v>
      </c>
      <c r="W527" s="229"/>
      <c r="X527" s="229"/>
      <c r="Y527" s="229"/>
      <c r="AG527" t="s">
        <v>200</v>
      </c>
    </row>
    <row r="528" spans="1:60" ht="33.75" outlineLevel="1" x14ac:dyDescent="0.2">
      <c r="A528" s="237">
        <v>119</v>
      </c>
      <c r="B528" s="238" t="s">
        <v>684</v>
      </c>
      <c r="C528" s="253" t="s">
        <v>685</v>
      </c>
      <c r="D528" s="239" t="s">
        <v>356</v>
      </c>
      <c r="E528" s="240">
        <v>81</v>
      </c>
      <c r="F528" s="241"/>
      <c r="G528" s="242">
        <f>ROUND(E528*F528,2)</f>
        <v>0</v>
      </c>
      <c r="H528" s="241"/>
      <c r="I528" s="242">
        <f>ROUND(E528*H528,2)</f>
        <v>0</v>
      </c>
      <c r="J528" s="241"/>
      <c r="K528" s="242">
        <f>ROUND(E528*J528,2)</f>
        <v>0</v>
      </c>
      <c r="L528" s="242">
        <v>21</v>
      </c>
      <c r="M528" s="242">
        <f>G528*(1+L528/100)</f>
        <v>0</v>
      </c>
      <c r="N528" s="240">
        <v>8.8000000000000003E-4</v>
      </c>
      <c r="O528" s="240">
        <f>ROUND(E528*N528,2)</f>
        <v>7.0000000000000007E-2</v>
      </c>
      <c r="P528" s="240">
        <v>0</v>
      </c>
      <c r="Q528" s="240">
        <f>ROUND(E528*P528,2)</f>
        <v>0</v>
      </c>
      <c r="R528" s="242" t="s">
        <v>249</v>
      </c>
      <c r="S528" s="242" t="s">
        <v>205</v>
      </c>
      <c r="T528" s="243" t="s">
        <v>206</v>
      </c>
      <c r="U528" s="221">
        <v>1.0880000000000001</v>
      </c>
      <c r="V528" s="221">
        <f>ROUND(E528*U528,2)</f>
        <v>88.13</v>
      </c>
      <c r="W528" s="221"/>
      <c r="X528" s="221" t="s">
        <v>207</v>
      </c>
      <c r="Y528" s="221" t="s">
        <v>208</v>
      </c>
      <c r="Z528" s="210"/>
      <c r="AA528" s="210"/>
      <c r="AB528" s="210"/>
      <c r="AC528" s="210"/>
      <c r="AD528" s="210"/>
      <c r="AE528" s="210"/>
      <c r="AF528" s="210"/>
      <c r="AG528" s="210" t="s">
        <v>209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2" x14ac:dyDescent="0.2">
      <c r="A529" s="217"/>
      <c r="B529" s="218"/>
      <c r="C529" s="259" t="s">
        <v>686</v>
      </c>
      <c r="D529" s="250"/>
      <c r="E529" s="250"/>
      <c r="F529" s="250"/>
      <c r="G529" s="250"/>
      <c r="H529" s="221"/>
      <c r="I529" s="221"/>
      <c r="J529" s="221"/>
      <c r="K529" s="221"/>
      <c r="L529" s="221"/>
      <c r="M529" s="221"/>
      <c r="N529" s="220"/>
      <c r="O529" s="220"/>
      <c r="P529" s="220"/>
      <c r="Q529" s="220"/>
      <c r="R529" s="221"/>
      <c r="S529" s="221"/>
      <c r="T529" s="221"/>
      <c r="U529" s="221"/>
      <c r="V529" s="221"/>
      <c r="W529" s="221"/>
      <c r="X529" s="221"/>
      <c r="Y529" s="221"/>
      <c r="Z529" s="210"/>
      <c r="AA529" s="210"/>
      <c r="AB529" s="210"/>
      <c r="AC529" s="210"/>
      <c r="AD529" s="210"/>
      <c r="AE529" s="210"/>
      <c r="AF529" s="210"/>
      <c r="AG529" s="210" t="s">
        <v>260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2" x14ac:dyDescent="0.2">
      <c r="A530" s="217"/>
      <c r="B530" s="218"/>
      <c r="C530" s="255" t="s">
        <v>687</v>
      </c>
      <c r="D530" s="223"/>
      <c r="E530" s="224"/>
      <c r="F530" s="221"/>
      <c r="G530" s="221"/>
      <c r="H530" s="221"/>
      <c r="I530" s="221"/>
      <c r="J530" s="221"/>
      <c r="K530" s="221"/>
      <c r="L530" s="221"/>
      <c r="M530" s="221"/>
      <c r="N530" s="220"/>
      <c r="O530" s="220"/>
      <c r="P530" s="220"/>
      <c r="Q530" s="220"/>
      <c r="R530" s="221"/>
      <c r="S530" s="221"/>
      <c r="T530" s="221"/>
      <c r="U530" s="221"/>
      <c r="V530" s="221"/>
      <c r="W530" s="221"/>
      <c r="X530" s="221"/>
      <c r="Y530" s="221"/>
      <c r="Z530" s="210"/>
      <c r="AA530" s="210"/>
      <c r="AB530" s="210"/>
      <c r="AC530" s="210"/>
      <c r="AD530" s="210"/>
      <c r="AE530" s="210"/>
      <c r="AF530" s="210"/>
      <c r="AG530" s="210" t="s">
        <v>213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3" x14ac:dyDescent="0.2">
      <c r="A531" s="217"/>
      <c r="B531" s="218"/>
      <c r="C531" s="255" t="s">
        <v>688</v>
      </c>
      <c r="D531" s="223"/>
      <c r="E531" s="224">
        <v>54</v>
      </c>
      <c r="F531" s="221"/>
      <c r="G531" s="221"/>
      <c r="H531" s="221"/>
      <c r="I531" s="221"/>
      <c r="J531" s="221"/>
      <c r="K531" s="221"/>
      <c r="L531" s="221"/>
      <c r="M531" s="221"/>
      <c r="N531" s="220"/>
      <c r="O531" s="220"/>
      <c r="P531" s="220"/>
      <c r="Q531" s="220"/>
      <c r="R531" s="221"/>
      <c r="S531" s="221"/>
      <c r="T531" s="221"/>
      <c r="U531" s="221"/>
      <c r="V531" s="221"/>
      <c r="W531" s="221"/>
      <c r="X531" s="221"/>
      <c r="Y531" s="221"/>
      <c r="Z531" s="210"/>
      <c r="AA531" s="210"/>
      <c r="AB531" s="210"/>
      <c r="AC531" s="210"/>
      <c r="AD531" s="210"/>
      <c r="AE531" s="210"/>
      <c r="AF531" s="210"/>
      <c r="AG531" s="210" t="s">
        <v>213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">
      <c r="A532" s="217"/>
      <c r="B532" s="218"/>
      <c r="C532" s="255" t="s">
        <v>689</v>
      </c>
      <c r="D532" s="223"/>
      <c r="E532" s="224">
        <v>7.5</v>
      </c>
      <c r="F532" s="221"/>
      <c r="G532" s="221"/>
      <c r="H532" s="221"/>
      <c r="I532" s="221"/>
      <c r="J532" s="221"/>
      <c r="K532" s="221"/>
      <c r="L532" s="221"/>
      <c r="M532" s="221"/>
      <c r="N532" s="220"/>
      <c r="O532" s="220"/>
      <c r="P532" s="220"/>
      <c r="Q532" s="220"/>
      <c r="R532" s="221"/>
      <c r="S532" s="221"/>
      <c r="T532" s="221"/>
      <c r="U532" s="221"/>
      <c r="V532" s="221"/>
      <c r="W532" s="221"/>
      <c r="X532" s="221"/>
      <c r="Y532" s="221"/>
      <c r="Z532" s="210"/>
      <c r="AA532" s="210"/>
      <c r="AB532" s="210"/>
      <c r="AC532" s="210"/>
      <c r="AD532" s="210"/>
      <c r="AE532" s="210"/>
      <c r="AF532" s="210"/>
      <c r="AG532" s="210" t="s">
        <v>213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3" x14ac:dyDescent="0.2">
      <c r="A533" s="217"/>
      <c r="B533" s="218"/>
      <c r="C533" s="255" t="s">
        <v>690</v>
      </c>
      <c r="D533" s="223"/>
      <c r="E533" s="224">
        <v>14</v>
      </c>
      <c r="F533" s="221"/>
      <c r="G533" s="221"/>
      <c r="H533" s="221"/>
      <c r="I533" s="221"/>
      <c r="J533" s="221"/>
      <c r="K533" s="221"/>
      <c r="L533" s="221"/>
      <c r="M533" s="221"/>
      <c r="N533" s="220"/>
      <c r="O533" s="220"/>
      <c r="P533" s="220"/>
      <c r="Q533" s="220"/>
      <c r="R533" s="221"/>
      <c r="S533" s="221"/>
      <c r="T533" s="221"/>
      <c r="U533" s="221"/>
      <c r="V533" s="221"/>
      <c r="W533" s="221"/>
      <c r="X533" s="221"/>
      <c r="Y533" s="221"/>
      <c r="Z533" s="210"/>
      <c r="AA533" s="210"/>
      <c r="AB533" s="210"/>
      <c r="AC533" s="210"/>
      <c r="AD533" s="210"/>
      <c r="AE533" s="210"/>
      <c r="AF533" s="210"/>
      <c r="AG533" s="210" t="s">
        <v>213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3" x14ac:dyDescent="0.2">
      <c r="A534" s="217"/>
      <c r="B534" s="218"/>
      <c r="C534" s="255" t="s">
        <v>691</v>
      </c>
      <c r="D534" s="223"/>
      <c r="E534" s="224">
        <v>5.5</v>
      </c>
      <c r="F534" s="221"/>
      <c r="G534" s="221"/>
      <c r="H534" s="221"/>
      <c r="I534" s="221"/>
      <c r="J534" s="221"/>
      <c r="K534" s="221"/>
      <c r="L534" s="221"/>
      <c r="M534" s="221"/>
      <c r="N534" s="220"/>
      <c r="O534" s="220"/>
      <c r="P534" s="220"/>
      <c r="Q534" s="220"/>
      <c r="R534" s="221"/>
      <c r="S534" s="221"/>
      <c r="T534" s="221"/>
      <c r="U534" s="221"/>
      <c r="V534" s="221"/>
      <c r="W534" s="221"/>
      <c r="X534" s="221"/>
      <c r="Y534" s="221"/>
      <c r="Z534" s="210"/>
      <c r="AA534" s="210"/>
      <c r="AB534" s="210"/>
      <c r="AC534" s="210"/>
      <c r="AD534" s="210"/>
      <c r="AE534" s="210"/>
      <c r="AF534" s="210"/>
      <c r="AG534" s="210" t="s">
        <v>213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2" x14ac:dyDescent="0.2">
      <c r="A535" s="217"/>
      <c r="B535" s="218"/>
      <c r="C535" s="256"/>
      <c r="D535" s="246"/>
      <c r="E535" s="246"/>
      <c r="F535" s="246"/>
      <c r="G535" s="246"/>
      <c r="H535" s="221"/>
      <c r="I535" s="221"/>
      <c r="J535" s="221"/>
      <c r="K535" s="221"/>
      <c r="L535" s="221"/>
      <c r="M535" s="221"/>
      <c r="N535" s="220"/>
      <c r="O535" s="220"/>
      <c r="P535" s="220"/>
      <c r="Q535" s="220"/>
      <c r="R535" s="221"/>
      <c r="S535" s="221"/>
      <c r="T535" s="221"/>
      <c r="U535" s="221"/>
      <c r="V535" s="221"/>
      <c r="W535" s="221"/>
      <c r="X535" s="221"/>
      <c r="Y535" s="221"/>
      <c r="Z535" s="210"/>
      <c r="AA535" s="210"/>
      <c r="AB535" s="210"/>
      <c r="AC535" s="210"/>
      <c r="AD535" s="210"/>
      <c r="AE535" s="210"/>
      <c r="AF535" s="210"/>
      <c r="AG535" s="210" t="s">
        <v>214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ht="22.5" outlineLevel="1" x14ac:dyDescent="0.2">
      <c r="A536" s="237">
        <v>120</v>
      </c>
      <c r="B536" s="238" t="s">
        <v>692</v>
      </c>
      <c r="C536" s="253" t="s">
        <v>693</v>
      </c>
      <c r="D536" s="239" t="s">
        <v>356</v>
      </c>
      <c r="E536" s="240">
        <v>26</v>
      </c>
      <c r="F536" s="241"/>
      <c r="G536" s="242">
        <f>ROUND(E536*F536,2)</f>
        <v>0</v>
      </c>
      <c r="H536" s="241"/>
      <c r="I536" s="242">
        <f>ROUND(E536*H536,2)</f>
        <v>0</v>
      </c>
      <c r="J536" s="241"/>
      <c r="K536" s="242">
        <f>ROUND(E536*J536,2)</f>
        <v>0</v>
      </c>
      <c r="L536" s="242">
        <v>21</v>
      </c>
      <c r="M536" s="242">
        <f>G536*(1+L536/100)</f>
        <v>0</v>
      </c>
      <c r="N536" s="240">
        <v>5.5100000000000001E-3</v>
      </c>
      <c r="O536" s="240">
        <f>ROUND(E536*N536,2)</f>
        <v>0.14000000000000001</v>
      </c>
      <c r="P536" s="240">
        <v>0</v>
      </c>
      <c r="Q536" s="240">
        <f>ROUND(E536*P536,2)</f>
        <v>0</v>
      </c>
      <c r="R536" s="242" t="s">
        <v>249</v>
      </c>
      <c r="S536" s="242" t="s">
        <v>205</v>
      </c>
      <c r="T536" s="243" t="s">
        <v>206</v>
      </c>
      <c r="U536" s="221">
        <v>0.42499999999999999</v>
      </c>
      <c r="V536" s="221">
        <f>ROUND(E536*U536,2)</f>
        <v>11.05</v>
      </c>
      <c r="W536" s="221"/>
      <c r="X536" s="221" t="s">
        <v>207</v>
      </c>
      <c r="Y536" s="221" t="s">
        <v>208</v>
      </c>
      <c r="Z536" s="210"/>
      <c r="AA536" s="210"/>
      <c r="AB536" s="210"/>
      <c r="AC536" s="210"/>
      <c r="AD536" s="210"/>
      <c r="AE536" s="210"/>
      <c r="AF536" s="210"/>
      <c r="AG536" s="210" t="s">
        <v>209</v>
      </c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ht="22.5" outlineLevel="2" x14ac:dyDescent="0.2">
      <c r="A537" s="217"/>
      <c r="B537" s="218"/>
      <c r="C537" s="254" t="s">
        <v>694</v>
      </c>
      <c r="D537" s="244"/>
      <c r="E537" s="244"/>
      <c r="F537" s="244"/>
      <c r="G537" s="244"/>
      <c r="H537" s="221"/>
      <c r="I537" s="221"/>
      <c r="J537" s="221"/>
      <c r="K537" s="221"/>
      <c r="L537" s="221"/>
      <c r="M537" s="221"/>
      <c r="N537" s="220"/>
      <c r="O537" s="220"/>
      <c r="P537" s="220"/>
      <c r="Q537" s="220"/>
      <c r="R537" s="221"/>
      <c r="S537" s="221"/>
      <c r="T537" s="221"/>
      <c r="U537" s="221"/>
      <c r="V537" s="221"/>
      <c r="W537" s="221"/>
      <c r="X537" s="221"/>
      <c r="Y537" s="221"/>
      <c r="Z537" s="210"/>
      <c r="AA537" s="210"/>
      <c r="AB537" s="210"/>
      <c r="AC537" s="210"/>
      <c r="AD537" s="210"/>
      <c r="AE537" s="210"/>
      <c r="AF537" s="210"/>
      <c r="AG537" s="210" t="s">
        <v>211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47" t="str">
        <f>C537</f>
        <v>a poloplastických hmot na montážní pěnu, zapravení omítky pod parapetem, těsnění spáry mezi parapetem a rámem okna, dodávka silikonu.</v>
      </c>
      <c r="BB537" s="210"/>
      <c r="BC537" s="210"/>
      <c r="BD537" s="210"/>
      <c r="BE537" s="210"/>
      <c r="BF537" s="210"/>
      <c r="BG537" s="210"/>
      <c r="BH537" s="210"/>
    </row>
    <row r="538" spans="1:60" outlineLevel="2" x14ac:dyDescent="0.2">
      <c r="A538" s="217"/>
      <c r="B538" s="218"/>
      <c r="C538" s="255" t="s">
        <v>695</v>
      </c>
      <c r="D538" s="223"/>
      <c r="E538" s="224">
        <v>26</v>
      </c>
      <c r="F538" s="221"/>
      <c r="G538" s="221"/>
      <c r="H538" s="221"/>
      <c r="I538" s="221"/>
      <c r="J538" s="221"/>
      <c r="K538" s="221"/>
      <c r="L538" s="221"/>
      <c r="M538" s="221"/>
      <c r="N538" s="220"/>
      <c r="O538" s="220"/>
      <c r="P538" s="220"/>
      <c r="Q538" s="220"/>
      <c r="R538" s="221"/>
      <c r="S538" s="221"/>
      <c r="T538" s="221"/>
      <c r="U538" s="221"/>
      <c r="V538" s="221"/>
      <c r="W538" s="221"/>
      <c r="X538" s="221"/>
      <c r="Y538" s="221"/>
      <c r="Z538" s="210"/>
      <c r="AA538" s="210"/>
      <c r="AB538" s="210"/>
      <c r="AC538" s="210"/>
      <c r="AD538" s="210"/>
      <c r="AE538" s="210"/>
      <c r="AF538" s="210"/>
      <c r="AG538" s="210" t="s">
        <v>213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2" x14ac:dyDescent="0.2">
      <c r="A539" s="217"/>
      <c r="B539" s="218"/>
      <c r="C539" s="256"/>
      <c r="D539" s="246"/>
      <c r="E539" s="246"/>
      <c r="F539" s="246"/>
      <c r="G539" s="246"/>
      <c r="H539" s="221"/>
      <c r="I539" s="221"/>
      <c r="J539" s="221"/>
      <c r="K539" s="221"/>
      <c r="L539" s="221"/>
      <c r="M539" s="221"/>
      <c r="N539" s="220"/>
      <c r="O539" s="220"/>
      <c r="P539" s="220"/>
      <c r="Q539" s="220"/>
      <c r="R539" s="221"/>
      <c r="S539" s="221"/>
      <c r="T539" s="221"/>
      <c r="U539" s="221"/>
      <c r="V539" s="221"/>
      <c r="W539" s="221"/>
      <c r="X539" s="221"/>
      <c r="Y539" s="221"/>
      <c r="Z539" s="210"/>
      <c r="AA539" s="210"/>
      <c r="AB539" s="210"/>
      <c r="AC539" s="210"/>
      <c r="AD539" s="210"/>
      <c r="AE539" s="210"/>
      <c r="AF539" s="210"/>
      <c r="AG539" s="210" t="s">
        <v>214</v>
      </c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ht="22.5" outlineLevel="1" x14ac:dyDescent="0.2">
      <c r="A540" s="237">
        <v>121</v>
      </c>
      <c r="B540" s="238" t="s">
        <v>696</v>
      </c>
      <c r="C540" s="253" t="s">
        <v>697</v>
      </c>
      <c r="D540" s="239" t="s">
        <v>366</v>
      </c>
      <c r="E540" s="240">
        <v>5</v>
      </c>
      <c r="F540" s="241"/>
      <c r="G540" s="242">
        <f>ROUND(E540*F540,2)</f>
        <v>0</v>
      </c>
      <c r="H540" s="241"/>
      <c r="I540" s="242">
        <f>ROUND(E540*H540,2)</f>
        <v>0</v>
      </c>
      <c r="J540" s="241"/>
      <c r="K540" s="242">
        <f>ROUND(E540*J540,2)</f>
        <v>0</v>
      </c>
      <c r="L540" s="242">
        <v>21</v>
      </c>
      <c r="M540" s="242">
        <f>G540*(1+L540/100)</f>
        <v>0</v>
      </c>
      <c r="N540" s="240">
        <v>9.8200000000000006E-3</v>
      </c>
      <c r="O540" s="240">
        <f>ROUND(E540*N540,2)</f>
        <v>0.05</v>
      </c>
      <c r="P540" s="240">
        <v>0</v>
      </c>
      <c r="Q540" s="240">
        <f>ROUND(E540*P540,2)</f>
        <v>0</v>
      </c>
      <c r="R540" s="242"/>
      <c r="S540" s="242" t="s">
        <v>348</v>
      </c>
      <c r="T540" s="243" t="s">
        <v>349</v>
      </c>
      <c r="U540" s="221">
        <v>0.52</v>
      </c>
      <c r="V540" s="221">
        <f>ROUND(E540*U540,2)</f>
        <v>2.6</v>
      </c>
      <c r="W540" s="221"/>
      <c r="X540" s="221" t="s">
        <v>207</v>
      </c>
      <c r="Y540" s="221" t="s">
        <v>208</v>
      </c>
      <c r="Z540" s="210"/>
      <c r="AA540" s="210"/>
      <c r="AB540" s="210"/>
      <c r="AC540" s="210"/>
      <c r="AD540" s="210"/>
      <c r="AE540" s="210"/>
      <c r="AF540" s="210"/>
      <c r="AG540" s="210" t="s">
        <v>209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2" x14ac:dyDescent="0.2">
      <c r="A541" s="217"/>
      <c r="B541" s="218"/>
      <c r="C541" s="255" t="s">
        <v>698</v>
      </c>
      <c r="D541" s="223"/>
      <c r="E541" s="224">
        <v>5</v>
      </c>
      <c r="F541" s="221"/>
      <c r="G541" s="221"/>
      <c r="H541" s="221"/>
      <c r="I541" s="221"/>
      <c r="J541" s="221"/>
      <c r="K541" s="221"/>
      <c r="L541" s="221"/>
      <c r="M541" s="221"/>
      <c r="N541" s="220"/>
      <c r="O541" s="220"/>
      <c r="P541" s="220"/>
      <c r="Q541" s="220"/>
      <c r="R541" s="221"/>
      <c r="S541" s="221"/>
      <c r="T541" s="221"/>
      <c r="U541" s="221"/>
      <c r="V541" s="221"/>
      <c r="W541" s="221"/>
      <c r="X541" s="221"/>
      <c r="Y541" s="221"/>
      <c r="Z541" s="210"/>
      <c r="AA541" s="210"/>
      <c r="AB541" s="210"/>
      <c r="AC541" s="210"/>
      <c r="AD541" s="210"/>
      <c r="AE541" s="210"/>
      <c r="AF541" s="210"/>
      <c r="AG541" s="210" t="s">
        <v>213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2" x14ac:dyDescent="0.2">
      <c r="A542" s="217"/>
      <c r="B542" s="218"/>
      <c r="C542" s="256"/>
      <c r="D542" s="246"/>
      <c r="E542" s="246"/>
      <c r="F542" s="246"/>
      <c r="G542" s="246"/>
      <c r="H542" s="221"/>
      <c r="I542" s="221"/>
      <c r="J542" s="221"/>
      <c r="K542" s="221"/>
      <c r="L542" s="221"/>
      <c r="M542" s="221"/>
      <c r="N542" s="220"/>
      <c r="O542" s="220"/>
      <c r="P542" s="220"/>
      <c r="Q542" s="220"/>
      <c r="R542" s="221"/>
      <c r="S542" s="221"/>
      <c r="T542" s="221"/>
      <c r="U542" s="221"/>
      <c r="V542" s="221"/>
      <c r="W542" s="221"/>
      <c r="X542" s="221"/>
      <c r="Y542" s="221"/>
      <c r="Z542" s="210"/>
      <c r="AA542" s="210"/>
      <c r="AB542" s="210"/>
      <c r="AC542" s="210"/>
      <c r="AD542" s="210"/>
      <c r="AE542" s="210"/>
      <c r="AF542" s="210"/>
      <c r="AG542" s="210" t="s">
        <v>214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ht="22.5" outlineLevel="1" x14ac:dyDescent="0.2">
      <c r="A543" s="237">
        <v>122</v>
      </c>
      <c r="B543" s="238" t="s">
        <v>699</v>
      </c>
      <c r="C543" s="253" t="s">
        <v>700</v>
      </c>
      <c r="D543" s="239" t="s">
        <v>366</v>
      </c>
      <c r="E543" s="240">
        <v>2</v>
      </c>
      <c r="F543" s="241"/>
      <c r="G543" s="242">
        <f>ROUND(E543*F543,2)</f>
        <v>0</v>
      </c>
      <c r="H543" s="241"/>
      <c r="I543" s="242">
        <f>ROUND(E543*H543,2)</f>
        <v>0</v>
      </c>
      <c r="J543" s="241"/>
      <c r="K543" s="242">
        <f>ROUND(E543*J543,2)</f>
        <v>0</v>
      </c>
      <c r="L543" s="242">
        <v>21</v>
      </c>
      <c r="M543" s="242">
        <f>G543*(1+L543/100)</f>
        <v>0</v>
      </c>
      <c r="N543" s="240">
        <v>0.02</v>
      </c>
      <c r="O543" s="240">
        <f>ROUND(E543*N543,2)</f>
        <v>0.04</v>
      </c>
      <c r="P543" s="240">
        <v>0</v>
      </c>
      <c r="Q543" s="240">
        <f>ROUND(E543*P543,2)</f>
        <v>0</v>
      </c>
      <c r="R543" s="242"/>
      <c r="S543" s="242" t="s">
        <v>348</v>
      </c>
      <c r="T543" s="243" t="s">
        <v>206</v>
      </c>
      <c r="U543" s="221">
        <v>2.2999999999999998</v>
      </c>
      <c r="V543" s="221">
        <f>ROUND(E543*U543,2)</f>
        <v>4.5999999999999996</v>
      </c>
      <c r="W543" s="221"/>
      <c r="X543" s="221" t="s">
        <v>207</v>
      </c>
      <c r="Y543" s="221" t="s">
        <v>208</v>
      </c>
      <c r="Z543" s="210"/>
      <c r="AA543" s="210"/>
      <c r="AB543" s="210"/>
      <c r="AC543" s="210"/>
      <c r="AD543" s="210"/>
      <c r="AE543" s="210"/>
      <c r="AF543" s="210"/>
      <c r="AG543" s="210" t="s">
        <v>209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2" x14ac:dyDescent="0.2">
      <c r="A544" s="217"/>
      <c r="B544" s="218"/>
      <c r="C544" s="255" t="s">
        <v>701</v>
      </c>
      <c r="D544" s="223"/>
      <c r="E544" s="224">
        <v>2</v>
      </c>
      <c r="F544" s="221"/>
      <c r="G544" s="221"/>
      <c r="H544" s="221"/>
      <c r="I544" s="221"/>
      <c r="J544" s="221"/>
      <c r="K544" s="221"/>
      <c r="L544" s="221"/>
      <c r="M544" s="221"/>
      <c r="N544" s="220"/>
      <c r="O544" s="220"/>
      <c r="P544" s="220"/>
      <c r="Q544" s="220"/>
      <c r="R544" s="221"/>
      <c r="S544" s="221"/>
      <c r="T544" s="221"/>
      <c r="U544" s="221"/>
      <c r="V544" s="221"/>
      <c r="W544" s="221"/>
      <c r="X544" s="221"/>
      <c r="Y544" s="221"/>
      <c r="Z544" s="210"/>
      <c r="AA544" s="210"/>
      <c r="AB544" s="210"/>
      <c r="AC544" s="210"/>
      <c r="AD544" s="210"/>
      <c r="AE544" s="210"/>
      <c r="AF544" s="210"/>
      <c r="AG544" s="210" t="s">
        <v>213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2" x14ac:dyDescent="0.2">
      <c r="A545" s="217"/>
      <c r="B545" s="218"/>
      <c r="C545" s="256"/>
      <c r="D545" s="246"/>
      <c r="E545" s="246"/>
      <c r="F545" s="246"/>
      <c r="G545" s="246"/>
      <c r="H545" s="221"/>
      <c r="I545" s="221"/>
      <c r="J545" s="221"/>
      <c r="K545" s="221"/>
      <c r="L545" s="221"/>
      <c r="M545" s="221"/>
      <c r="N545" s="220"/>
      <c r="O545" s="220"/>
      <c r="P545" s="220"/>
      <c r="Q545" s="220"/>
      <c r="R545" s="221"/>
      <c r="S545" s="221"/>
      <c r="T545" s="221"/>
      <c r="U545" s="221"/>
      <c r="V545" s="221"/>
      <c r="W545" s="221"/>
      <c r="X545" s="221"/>
      <c r="Y545" s="221"/>
      <c r="Z545" s="210"/>
      <c r="AA545" s="210"/>
      <c r="AB545" s="210"/>
      <c r="AC545" s="210"/>
      <c r="AD545" s="210"/>
      <c r="AE545" s="210"/>
      <c r="AF545" s="210"/>
      <c r="AG545" s="210" t="s">
        <v>214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ht="22.5" outlineLevel="1" x14ac:dyDescent="0.2">
      <c r="A546" s="237">
        <v>123</v>
      </c>
      <c r="B546" s="238" t="s">
        <v>702</v>
      </c>
      <c r="C546" s="253" t="s">
        <v>703</v>
      </c>
      <c r="D546" s="239" t="s">
        <v>366</v>
      </c>
      <c r="E546" s="240">
        <v>5</v>
      </c>
      <c r="F546" s="241"/>
      <c r="G546" s="242">
        <f>ROUND(E546*F546,2)</f>
        <v>0</v>
      </c>
      <c r="H546" s="241"/>
      <c r="I546" s="242">
        <f>ROUND(E546*H546,2)</f>
        <v>0</v>
      </c>
      <c r="J546" s="241"/>
      <c r="K546" s="242">
        <f>ROUND(E546*J546,2)</f>
        <v>0</v>
      </c>
      <c r="L546" s="242">
        <v>21</v>
      </c>
      <c r="M546" s="242">
        <f>G546*(1+L546/100)</f>
        <v>0</v>
      </c>
      <c r="N546" s="240">
        <v>0.02</v>
      </c>
      <c r="O546" s="240">
        <f>ROUND(E546*N546,2)</f>
        <v>0.1</v>
      </c>
      <c r="P546" s="240">
        <v>0</v>
      </c>
      <c r="Q546" s="240">
        <f>ROUND(E546*P546,2)</f>
        <v>0</v>
      </c>
      <c r="R546" s="242"/>
      <c r="S546" s="242" t="s">
        <v>348</v>
      </c>
      <c r="T546" s="243" t="s">
        <v>206</v>
      </c>
      <c r="U546" s="221">
        <v>2.2999999999999998</v>
      </c>
      <c r="V546" s="221">
        <f>ROUND(E546*U546,2)</f>
        <v>11.5</v>
      </c>
      <c r="W546" s="221"/>
      <c r="X546" s="221" t="s">
        <v>207</v>
      </c>
      <c r="Y546" s="221" t="s">
        <v>208</v>
      </c>
      <c r="Z546" s="210"/>
      <c r="AA546" s="210"/>
      <c r="AB546" s="210"/>
      <c r="AC546" s="210"/>
      <c r="AD546" s="210"/>
      <c r="AE546" s="210"/>
      <c r="AF546" s="210"/>
      <c r="AG546" s="210" t="s">
        <v>209</v>
      </c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2" x14ac:dyDescent="0.2">
      <c r="A547" s="217"/>
      <c r="B547" s="218"/>
      <c r="C547" s="255" t="s">
        <v>704</v>
      </c>
      <c r="D547" s="223"/>
      <c r="E547" s="224">
        <v>2</v>
      </c>
      <c r="F547" s="221"/>
      <c r="G547" s="221"/>
      <c r="H547" s="221"/>
      <c r="I547" s="221"/>
      <c r="J547" s="221"/>
      <c r="K547" s="221"/>
      <c r="L547" s="221"/>
      <c r="M547" s="221"/>
      <c r="N547" s="220"/>
      <c r="O547" s="220"/>
      <c r="P547" s="220"/>
      <c r="Q547" s="220"/>
      <c r="R547" s="221"/>
      <c r="S547" s="221"/>
      <c r="T547" s="221"/>
      <c r="U547" s="221"/>
      <c r="V547" s="221"/>
      <c r="W547" s="221"/>
      <c r="X547" s="221"/>
      <c r="Y547" s="221"/>
      <c r="Z547" s="210"/>
      <c r="AA547" s="210"/>
      <c r="AB547" s="210"/>
      <c r="AC547" s="210"/>
      <c r="AD547" s="210"/>
      <c r="AE547" s="210"/>
      <c r="AF547" s="210"/>
      <c r="AG547" s="210" t="s">
        <v>213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">
      <c r="A548" s="217"/>
      <c r="B548" s="218"/>
      <c r="C548" s="255" t="s">
        <v>705</v>
      </c>
      <c r="D548" s="223"/>
      <c r="E548" s="224">
        <v>3</v>
      </c>
      <c r="F548" s="221"/>
      <c r="G548" s="221"/>
      <c r="H548" s="221"/>
      <c r="I548" s="221"/>
      <c r="J548" s="221"/>
      <c r="K548" s="221"/>
      <c r="L548" s="221"/>
      <c r="M548" s="221"/>
      <c r="N548" s="220"/>
      <c r="O548" s="220"/>
      <c r="P548" s="220"/>
      <c r="Q548" s="220"/>
      <c r="R548" s="221"/>
      <c r="S548" s="221"/>
      <c r="T548" s="221"/>
      <c r="U548" s="221"/>
      <c r="V548" s="221"/>
      <c r="W548" s="221"/>
      <c r="X548" s="221"/>
      <c r="Y548" s="221"/>
      <c r="Z548" s="210"/>
      <c r="AA548" s="210"/>
      <c r="AB548" s="210"/>
      <c r="AC548" s="210"/>
      <c r="AD548" s="210"/>
      <c r="AE548" s="210"/>
      <c r="AF548" s="210"/>
      <c r="AG548" s="210" t="s">
        <v>213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2" x14ac:dyDescent="0.2">
      <c r="A549" s="217"/>
      <c r="B549" s="218"/>
      <c r="C549" s="256"/>
      <c r="D549" s="246"/>
      <c r="E549" s="246"/>
      <c r="F549" s="246"/>
      <c r="G549" s="246"/>
      <c r="H549" s="221"/>
      <c r="I549" s="221"/>
      <c r="J549" s="221"/>
      <c r="K549" s="221"/>
      <c r="L549" s="221"/>
      <c r="M549" s="221"/>
      <c r="N549" s="220"/>
      <c r="O549" s="220"/>
      <c r="P549" s="220"/>
      <c r="Q549" s="220"/>
      <c r="R549" s="221"/>
      <c r="S549" s="221"/>
      <c r="T549" s="221"/>
      <c r="U549" s="221"/>
      <c r="V549" s="221"/>
      <c r="W549" s="221"/>
      <c r="X549" s="221"/>
      <c r="Y549" s="221"/>
      <c r="Z549" s="210"/>
      <c r="AA549" s="210"/>
      <c r="AB549" s="210"/>
      <c r="AC549" s="210"/>
      <c r="AD549" s="210"/>
      <c r="AE549" s="210"/>
      <c r="AF549" s="210"/>
      <c r="AG549" s="210" t="s">
        <v>214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ht="22.5" outlineLevel="1" x14ac:dyDescent="0.2">
      <c r="A550" s="237">
        <v>124</v>
      </c>
      <c r="B550" s="238" t="s">
        <v>706</v>
      </c>
      <c r="C550" s="253" t="s">
        <v>707</v>
      </c>
      <c r="D550" s="239" t="s">
        <v>366</v>
      </c>
      <c r="E550" s="240">
        <v>1</v>
      </c>
      <c r="F550" s="241"/>
      <c r="G550" s="242">
        <f>ROUND(E550*F550,2)</f>
        <v>0</v>
      </c>
      <c r="H550" s="241"/>
      <c r="I550" s="242">
        <f>ROUND(E550*H550,2)</f>
        <v>0</v>
      </c>
      <c r="J550" s="241"/>
      <c r="K550" s="242">
        <f>ROUND(E550*J550,2)</f>
        <v>0</v>
      </c>
      <c r="L550" s="242">
        <v>21</v>
      </c>
      <c r="M550" s="242">
        <f>G550*(1+L550/100)</f>
        <v>0</v>
      </c>
      <c r="N550" s="240">
        <v>0.02</v>
      </c>
      <c r="O550" s="240">
        <f>ROUND(E550*N550,2)</f>
        <v>0.02</v>
      </c>
      <c r="P550" s="240">
        <v>0</v>
      </c>
      <c r="Q550" s="240">
        <f>ROUND(E550*P550,2)</f>
        <v>0</v>
      </c>
      <c r="R550" s="242"/>
      <c r="S550" s="242" t="s">
        <v>348</v>
      </c>
      <c r="T550" s="243" t="s">
        <v>349</v>
      </c>
      <c r="U550" s="221">
        <v>2.5</v>
      </c>
      <c r="V550" s="221">
        <f>ROUND(E550*U550,2)</f>
        <v>2.5</v>
      </c>
      <c r="W550" s="221"/>
      <c r="X550" s="221" t="s">
        <v>207</v>
      </c>
      <c r="Y550" s="221" t="s">
        <v>208</v>
      </c>
      <c r="Z550" s="210"/>
      <c r="AA550" s="210"/>
      <c r="AB550" s="210"/>
      <c r="AC550" s="210"/>
      <c r="AD550" s="210"/>
      <c r="AE550" s="210"/>
      <c r="AF550" s="210"/>
      <c r="AG550" s="210" t="s">
        <v>209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2" x14ac:dyDescent="0.2">
      <c r="A551" s="217"/>
      <c r="B551" s="218"/>
      <c r="C551" s="255" t="s">
        <v>708</v>
      </c>
      <c r="D551" s="223"/>
      <c r="E551" s="224">
        <v>1</v>
      </c>
      <c r="F551" s="221"/>
      <c r="G551" s="221"/>
      <c r="H551" s="221"/>
      <c r="I551" s="221"/>
      <c r="J551" s="221"/>
      <c r="K551" s="221"/>
      <c r="L551" s="221"/>
      <c r="M551" s="221"/>
      <c r="N551" s="220"/>
      <c r="O551" s="220"/>
      <c r="P551" s="220"/>
      <c r="Q551" s="220"/>
      <c r="R551" s="221"/>
      <c r="S551" s="221"/>
      <c r="T551" s="221"/>
      <c r="U551" s="221"/>
      <c r="V551" s="221"/>
      <c r="W551" s="221"/>
      <c r="X551" s="221"/>
      <c r="Y551" s="221"/>
      <c r="Z551" s="210"/>
      <c r="AA551" s="210"/>
      <c r="AB551" s="210"/>
      <c r="AC551" s="210"/>
      <c r="AD551" s="210"/>
      <c r="AE551" s="210"/>
      <c r="AF551" s="210"/>
      <c r="AG551" s="210" t="s">
        <v>213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2" x14ac:dyDescent="0.2">
      <c r="A552" s="217"/>
      <c r="B552" s="218"/>
      <c r="C552" s="256"/>
      <c r="D552" s="246"/>
      <c r="E552" s="246"/>
      <c r="F552" s="246"/>
      <c r="G552" s="246"/>
      <c r="H552" s="221"/>
      <c r="I552" s="221"/>
      <c r="J552" s="221"/>
      <c r="K552" s="221"/>
      <c r="L552" s="221"/>
      <c r="M552" s="221"/>
      <c r="N552" s="220"/>
      <c r="O552" s="220"/>
      <c r="P552" s="220"/>
      <c r="Q552" s="220"/>
      <c r="R552" s="221"/>
      <c r="S552" s="221"/>
      <c r="T552" s="221"/>
      <c r="U552" s="221"/>
      <c r="V552" s="221"/>
      <c r="W552" s="221"/>
      <c r="X552" s="221"/>
      <c r="Y552" s="221"/>
      <c r="Z552" s="210"/>
      <c r="AA552" s="210"/>
      <c r="AB552" s="210"/>
      <c r="AC552" s="210"/>
      <c r="AD552" s="210"/>
      <c r="AE552" s="210"/>
      <c r="AF552" s="210"/>
      <c r="AG552" s="210" t="s">
        <v>214</v>
      </c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ht="22.5" outlineLevel="1" x14ac:dyDescent="0.2">
      <c r="A553" s="237">
        <v>125</v>
      </c>
      <c r="B553" s="238" t="s">
        <v>709</v>
      </c>
      <c r="C553" s="253" t="s">
        <v>710</v>
      </c>
      <c r="D553" s="239" t="s">
        <v>366</v>
      </c>
      <c r="E553" s="240">
        <v>1</v>
      </c>
      <c r="F553" s="241"/>
      <c r="G553" s="242">
        <f>ROUND(E553*F553,2)</f>
        <v>0</v>
      </c>
      <c r="H553" s="241"/>
      <c r="I553" s="242">
        <f>ROUND(E553*H553,2)</f>
        <v>0</v>
      </c>
      <c r="J553" s="241"/>
      <c r="K553" s="242">
        <f>ROUND(E553*J553,2)</f>
        <v>0</v>
      </c>
      <c r="L553" s="242">
        <v>21</v>
      </c>
      <c r="M553" s="242">
        <f>G553*(1+L553/100)</f>
        <v>0</v>
      </c>
      <c r="N553" s="240">
        <v>3.3000000000000002E-2</v>
      </c>
      <c r="O553" s="240">
        <f>ROUND(E553*N553,2)</f>
        <v>0.03</v>
      </c>
      <c r="P553" s="240">
        <v>0</v>
      </c>
      <c r="Q553" s="240">
        <f>ROUND(E553*P553,2)</f>
        <v>0</v>
      </c>
      <c r="R553" s="242"/>
      <c r="S553" s="242" t="s">
        <v>348</v>
      </c>
      <c r="T553" s="243" t="s">
        <v>349</v>
      </c>
      <c r="U553" s="221">
        <v>2.5</v>
      </c>
      <c r="V553" s="221">
        <f>ROUND(E553*U553,2)</f>
        <v>2.5</v>
      </c>
      <c r="W553" s="221"/>
      <c r="X553" s="221" t="s">
        <v>207</v>
      </c>
      <c r="Y553" s="221" t="s">
        <v>208</v>
      </c>
      <c r="Z553" s="210"/>
      <c r="AA553" s="210"/>
      <c r="AB553" s="210"/>
      <c r="AC553" s="210"/>
      <c r="AD553" s="210"/>
      <c r="AE553" s="210"/>
      <c r="AF553" s="210"/>
      <c r="AG553" s="210" t="s">
        <v>209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2" x14ac:dyDescent="0.2">
      <c r="A554" s="217"/>
      <c r="B554" s="218"/>
      <c r="C554" s="255" t="s">
        <v>711</v>
      </c>
      <c r="D554" s="223"/>
      <c r="E554" s="224">
        <v>1</v>
      </c>
      <c r="F554" s="221"/>
      <c r="G554" s="221"/>
      <c r="H554" s="221"/>
      <c r="I554" s="221"/>
      <c r="J554" s="221"/>
      <c r="K554" s="221"/>
      <c r="L554" s="221"/>
      <c r="M554" s="221"/>
      <c r="N554" s="220"/>
      <c r="O554" s="220"/>
      <c r="P554" s="220"/>
      <c r="Q554" s="220"/>
      <c r="R554" s="221"/>
      <c r="S554" s="221"/>
      <c r="T554" s="221"/>
      <c r="U554" s="221"/>
      <c r="V554" s="221"/>
      <c r="W554" s="221"/>
      <c r="X554" s="221"/>
      <c r="Y554" s="221"/>
      <c r="Z554" s="210"/>
      <c r="AA554" s="210"/>
      <c r="AB554" s="210"/>
      <c r="AC554" s="210"/>
      <c r="AD554" s="210"/>
      <c r="AE554" s="210"/>
      <c r="AF554" s="210"/>
      <c r="AG554" s="210" t="s">
        <v>213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2" x14ac:dyDescent="0.2">
      <c r="A555" s="217"/>
      <c r="B555" s="218"/>
      <c r="C555" s="256"/>
      <c r="D555" s="246"/>
      <c r="E555" s="246"/>
      <c r="F555" s="246"/>
      <c r="G555" s="246"/>
      <c r="H555" s="221"/>
      <c r="I555" s="221"/>
      <c r="J555" s="221"/>
      <c r="K555" s="221"/>
      <c r="L555" s="221"/>
      <c r="M555" s="221"/>
      <c r="N555" s="220"/>
      <c r="O555" s="220"/>
      <c r="P555" s="220"/>
      <c r="Q555" s="220"/>
      <c r="R555" s="221"/>
      <c r="S555" s="221"/>
      <c r="T555" s="221"/>
      <c r="U555" s="221"/>
      <c r="V555" s="221"/>
      <c r="W555" s="221"/>
      <c r="X555" s="221"/>
      <c r="Y555" s="221"/>
      <c r="Z555" s="210"/>
      <c r="AA555" s="210"/>
      <c r="AB555" s="210"/>
      <c r="AC555" s="210"/>
      <c r="AD555" s="210"/>
      <c r="AE555" s="210"/>
      <c r="AF555" s="210"/>
      <c r="AG555" s="210" t="s">
        <v>214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x14ac:dyDescent="0.2">
      <c r="A556" s="230" t="s">
        <v>199</v>
      </c>
      <c r="B556" s="231" t="s">
        <v>113</v>
      </c>
      <c r="C556" s="252" t="s">
        <v>114</v>
      </c>
      <c r="D556" s="232"/>
      <c r="E556" s="233"/>
      <c r="F556" s="234"/>
      <c r="G556" s="234">
        <f>SUMIF(AG557:AG587,"&lt;&gt;NOR",G557:G587)</f>
        <v>0</v>
      </c>
      <c r="H556" s="234"/>
      <c r="I556" s="234">
        <f>SUM(I557:I587)</f>
        <v>0</v>
      </c>
      <c r="J556" s="234"/>
      <c r="K556" s="234">
        <f>SUM(K557:K587)</f>
        <v>0</v>
      </c>
      <c r="L556" s="234"/>
      <c r="M556" s="234">
        <f>SUM(M557:M587)</f>
        <v>0</v>
      </c>
      <c r="N556" s="233"/>
      <c r="O556" s="233">
        <f>SUM(O557:O587)</f>
        <v>9.6799999999999979</v>
      </c>
      <c r="P556" s="233"/>
      <c r="Q556" s="233">
        <f>SUM(Q557:Q587)</f>
        <v>0</v>
      </c>
      <c r="R556" s="234"/>
      <c r="S556" s="234"/>
      <c r="T556" s="235"/>
      <c r="U556" s="229"/>
      <c r="V556" s="229">
        <f>SUM(V557:V587)</f>
        <v>149.06</v>
      </c>
      <c r="W556" s="229"/>
      <c r="X556" s="229"/>
      <c r="Y556" s="229"/>
      <c r="AG556" t="s">
        <v>200</v>
      </c>
    </row>
    <row r="557" spans="1:60" ht="22.5" outlineLevel="1" x14ac:dyDescent="0.2">
      <c r="A557" s="237">
        <v>126</v>
      </c>
      <c r="B557" s="238" t="s">
        <v>712</v>
      </c>
      <c r="C557" s="253" t="s">
        <v>713</v>
      </c>
      <c r="D557" s="239" t="s">
        <v>254</v>
      </c>
      <c r="E557" s="240">
        <v>453.1</v>
      </c>
      <c r="F557" s="241"/>
      <c r="G557" s="242">
        <f>ROUND(E557*F557,2)</f>
        <v>0</v>
      </c>
      <c r="H557" s="241"/>
      <c r="I557" s="242">
        <f>ROUND(E557*H557,2)</f>
        <v>0</v>
      </c>
      <c r="J557" s="241"/>
      <c r="K557" s="242">
        <f>ROUND(E557*J557,2)</f>
        <v>0</v>
      </c>
      <c r="L557" s="242">
        <v>21</v>
      </c>
      <c r="M557" s="242">
        <f>G557*(1+L557/100)</f>
        <v>0</v>
      </c>
      <c r="N557" s="240">
        <v>1.8380000000000001E-2</v>
      </c>
      <c r="O557" s="240">
        <f>ROUND(E557*N557,2)</f>
        <v>8.33</v>
      </c>
      <c r="P557" s="240">
        <v>0</v>
      </c>
      <c r="Q557" s="240">
        <f>ROUND(E557*P557,2)</f>
        <v>0</v>
      </c>
      <c r="R557" s="242" t="s">
        <v>714</v>
      </c>
      <c r="S557" s="242" t="s">
        <v>205</v>
      </c>
      <c r="T557" s="243" t="s">
        <v>206</v>
      </c>
      <c r="U557" s="221">
        <v>0.13</v>
      </c>
      <c r="V557" s="221">
        <f>ROUND(E557*U557,2)</f>
        <v>58.9</v>
      </c>
      <c r="W557" s="221"/>
      <c r="X557" s="221" t="s">
        <v>207</v>
      </c>
      <c r="Y557" s="221" t="s">
        <v>208</v>
      </c>
      <c r="Z557" s="210"/>
      <c r="AA557" s="210"/>
      <c r="AB557" s="210"/>
      <c r="AC557" s="210"/>
      <c r="AD557" s="210"/>
      <c r="AE557" s="210"/>
      <c r="AF557" s="210"/>
      <c r="AG557" s="210" t="s">
        <v>209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2" x14ac:dyDescent="0.2">
      <c r="A558" s="217"/>
      <c r="B558" s="218"/>
      <c r="C558" s="254" t="s">
        <v>715</v>
      </c>
      <c r="D558" s="244"/>
      <c r="E558" s="244"/>
      <c r="F558" s="244"/>
      <c r="G558" s="244"/>
      <c r="H558" s="221"/>
      <c r="I558" s="221"/>
      <c r="J558" s="221"/>
      <c r="K558" s="221"/>
      <c r="L558" s="221"/>
      <c r="M558" s="221"/>
      <c r="N558" s="220"/>
      <c r="O558" s="220"/>
      <c r="P558" s="220"/>
      <c r="Q558" s="220"/>
      <c r="R558" s="221"/>
      <c r="S558" s="221"/>
      <c r="T558" s="221"/>
      <c r="U558" s="221"/>
      <c r="V558" s="221"/>
      <c r="W558" s="221"/>
      <c r="X558" s="221"/>
      <c r="Y558" s="221"/>
      <c r="Z558" s="210"/>
      <c r="AA558" s="210"/>
      <c r="AB558" s="210"/>
      <c r="AC558" s="210"/>
      <c r="AD558" s="210"/>
      <c r="AE558" s="210"/>
      <c r="AF558" s="210"/>
      <c r="AG558" s="210" t="s">
        <v>211</v>
      </c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2" x14ac:dyDescent="0.2">
      <c r="A559" s="217"/>
      <c r="B559" s="218"/>
      <c r="C559" s="258" t="s">
        <v>716</v>
      </c>
      <c r="D559" s="249"/>
      <c r="E559" s="249"/>
      <c r="F559" s="249"/>
      <c r="G559" s="249"/>
      <c r="H559" s="221"/>
      <c r="I559" s="221"/>
      <c r="J559" s="221"/>
      <c r="K559" s="221"/>
      <c r="L559" s="221"/>
      <c r="M559" s="221"/>
      <c r="N559" s="220"/>
      <c r="O559" s="220"/>
      <c r="P559" s="220"/>
      <c r="Q559" s="220"/>
      <c r="R559" s="221"/>
      <c r="S559" s="221"/>
      <c r="T559" s="221"/>
      <c r="U559" s="221"/>
      <c r="V559" s="221"/>
      <c r="W559" s="221"/>
      <c r="X559" s="221"/>
      <c r="Y559" s="221"/>
      <c r="Z559" s="210"/>
      <c r="AA559" s="210"/>
      <c r="AB559" s="210"/>
      <c r="AC559" s="210"/>
      <c r="AD559" s="210"/>
      <c r="AE559" s="210"/>
      <c r="AF559" s="210"/>
      <c r="AG559" s="210" t="s">
        <v>260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2" x14ac:dyDescent="0.2">
      <c r="A560" s="217"/>
      <c r="B560" s="218"/>
      <c r="C560" s="255" t="s">
        <v>717</v>
      </c>
      <c r="D560" s="223"/>
      <c r="E560" s="224">
        <v>453.1</v>
      </c>
      <c r="F560" s="221"/>
      <c r="G560" s="221"/>
      <c r="H560" s="221"/>
      <c r="I560" s="221"/>
      <c r="J560" s="221"/>
      <c r="K560" s="221"/>
      <c r="L560" s="221"/>
      <c r="M560" s="221"/>
      <c r="N560" s="220"/>
      <c r="O560" s="220"/>
      <c r="P560" s="220"/>
      <c r="Q560" s="220"/>
      <c r="R560" s="221"/>
      <c r="S560" s="221"/>
      <c r="T560" s="221"/>
      <c r="U560" s="221"/>
      <c r="V560" s="221"/>
      <c r="W560" s="221"/>
      <c r="X560" s="221"/>
      <c r="Y560" s="221"/>
      <c r="Z560" s="210"/>
      <c r="AA560" s="210"/>
      <c r="AB560" s="210"/>
      <c r="AC560" s="210"/>
      <c r="AD560" s="210"/>
      <c r="AE560" s="210"/>
      <c r="AF560" s="210"/>
      <c r="AG560" s="210" t="s">
        <v>213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2" x14ac:dyDescent="0.2">
      <c r="A561" s="217"/>
      <c r="B561" s="218"/>
      <c r="C561" s="256"/>
      <c r="D561" s="246"/>
      <c r="E561" s="246"/>
      <c r="F561" s="246"/>
      <c r="G561" s="246"/>
      <c r="H561" s="221"/>
      <c r="I561" s="221"/>
      <c r="J561" s="221"/>
      <c r="K561" s="221"/>
      <c r="L561" s="221"/>
      <c r="M561" s="221"/>
      <c r="N561" s="220"/>
      <c r="O561" s="220"/>
      <c r="P561" s="220"/>
      <c r="Q561" s="220"/>
      <c r="R561" s="221"/>
      <c r="S561" s="221"/>
      <c r="T561" s="221"/>
      <c r="U561" s="221"/>
      <c r="V561" s="221"/>
      <c r="W561" s="221"/>
      <c r="X561" s="221"/>
      <c r="Y561" s="221"/>
      <c r="Z561" s="210"/>
      <c r="AA561" s="210"/>
      <c r="AB561" s="210"/>
      <c r="AC561" s="210"/>
      <c r="AD561" s="210"/>
      <c r="AE561" s="210"/>
      <c r="AF561" s="210"/>
      <c r="AG561" s="210" t="s">
        <v>214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ht="22.5" outlineLevel="1" x14ac:dyDescent="0.2">
      <c r="A562" s="237">
        <v>127</v>
      </c>
      <c r="B562" s="238" t="s">
        <v>718</v>
      </c>
      <c r="C562" s="253" t="s">
        <v>719</v>
      </c>
      <c r="D562" s="239" t="s">
        <v>254</v>
      </c>
      <c r="E562" s="240">
        <v>906.2</v>
      </c>
      <c r="F562" s="241"/>
      <c r="G562" s="242">
        <f>ROUND(E562*F562,2)</f>
        <v>0</v>
      </c>
      <c r="H562" s="241"/>
      <c r="I562" s="242">
        <f>ROUND(E562*H562,2)</f>
        <v>0</v>
      </c>
      <c r="J562" s="241"/>
      <c r="K562" s="242">
        <f>ROUND(E562*J562,2)</f>
        <v>0</v>
      </c>
      <c r="L562" s="242">
        <v>21</v>
      </c>
      <c r="M562" s="242">
        <f>G562*(1+L562/100)</f>
        <v>0</v>
      </c>
      <c r="N562" s="240">
        <v>8.4999999999999995E-4</v>
      </c>
      <c r="O562" s="240">
        <f>ROUND(E562*N562,2)</f>
        <v>0.77</v>
      </c>
      <c r="P562" s="240">
        <v>0</v>
      </c>
      <c r="Q562" s="240">
        <f>ROUND(E562*P562,2)</f>
        <v>0</v>
      </c>
      <c r="R562" s="242" t="s">
        <v>714</v>
      </c>
      <c r="S562" s="242" t="s">
        <v>205</v>
      </c>
      <c r="T562" s="243" t="s">
        <v>206</v>
      </c>
      <c r="U562" s="221">
        <v>6.0000000000000001E-3</v>
      </c>
      <c r="V562" s="221">
        <f>ROUND(E562*U562,2)</f>
        <v>5.44</v>
      </c>
      <c r="W562" s="221"/>
      <c r="X562" s="221" t="s">
        <v>207</v>
      </c>
      <c r="Y562" s="221" t="s">
        <v>208</v>
      </c>
      <c r="Z562" s="210"/>
      <c r="AA562" s="210"/>
      <c r="AB562" s="210"/>
      <c r="AC562" s="210"/>
      <c r="AD562" s="210"/>
      <c r="AE562" s="210"/>
      <c r="AF562" s="210"/>
      <c r="AG562" s="210" t="s">
        <v>209</v>
      </c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2" x14ac:dyDescent="0.2">
      <c r="A563" s="217"/>
      <c r="B563" s="218"/>
      <c r="C563" s="254" t="s">
        <v>715</v>
      </c>
      <c r="D563" s="244"/>
      <c r="E563" s="244"/>
      <c r="F563" s="244"/>
      <c r="G563" s="244"/>
      <c r="H563" s="221"/>
      <c r="I563" s="221"/>
      <c r="J563" s="221"/>
      <c r="K563" s="221"/>
      <c r="L563" s="221"/>
      <c r="M563" s="221"/>
      <c r="N563" s="220"/>
      <c r="O563" s="220"/>
      <c r="P563" s="220"/>
      <c r="Q563" s="220"/>
      <c r="R563" s="221"/>
      <c r="S563" s="221"/>
      <c r="T563" s="221"/>
      <c r="U563" s="221"/>
      <c r="V563" s="221"/>
      <c r="W563" s="221"/>
      <c r="X563" s="221"/>
      <c r="Y563" s="221"/>
      <c r="Z563" s="210"/>
      <c r="AA563" s="210"/>
      <c r="AB563" s="210"/>
      <c r="AC563" s="210"/>
      <c r="AD563" s="210"/>
      <c r="AE563" s="210"/>
      <c r="AF563" s="210"/>
      <c r="AG563" s="210" t="s">
        <v>211</v>
      </c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2" x14ac:dyDescent="0.2">
      <c r="A564" s="217"/>
      <c r="B564" s="218"/>
      <c r="C564" s="255" t="s">
        <v>720</v>
      </c>
      <c r="D564" s="223"/>
      <c r="E564" s="224">
        <v>906.2</v>
      </c>
      <c r="F564" s="221"/>
      <c r="G564" s="221"/>
      <c r="H564" s="221"/>
      <c r="I564" s="221"/>
      <c r="J564" s="221"/>
      <c r="K564" s="221"/>
      <c r="L564" s="221"/>
      <c r="M564" s="221"/>
      <c r="N564" s="220"/>
      <c r="O564" s="220"/>
      <c r="P564" s="220"/>
      <c r="Q564" s="220"/>
      <c r="R564" s="221"/>
      <c r="S564" s="221"/>
      <c r="T564" s="221"/>
      <c r="U564" s="221"/>
      <c r="V564" s="221"/>
      <c r="W564" s="221"/>
      <c r="X564" s="221"/>
      <c r="Y564" s="221"/>
      <c r="Z564" s="210"/>
      <c r="AA564" s="210"/>
      <c r="AB564" s="210"/>
      <c r="AC564" s="210"/>
      <c r="AD564" s="210"/>
      <c r="AE564" s="210"/>
      <c r="AF564" s="210"/>
      <c r="AG564" s="210" t="s">
        <v>213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2" x14ac:dyDescent="0.2">
      <c r="A565" s="217"/>
      <c r="B565" s="218"/>
      <c r="C565" s="256"/>
      <c r="D565" s="246"/>
      <c r="E565" s="246"/>
      <c r="F565" s="246"/>
      <c r="G565" s="246"/>
      <c r="H565" s="221"/>
      <c r="I565" s="221"/>
      <c r="J565" s="221"/>
      <c r="K565" s="221"/>
      <c r="L565" s="221"/>
      <c r="M565" s="221"/>
      <c r="N565" s="220"/>
      <c r="O565" s="220"/>
      <c r="P565" s="220"/>
      <c r="Q565" s="220"/>
      <c r="R565" s="221"/>
      <c r="S565" s="221"/>
      <c r="T565" s="221"/>
      <c r="U565" s="221"/>
      <c r="V565" s="221"/>
      <c r="W565" s="221"/>
      <c r="X565" s="221"/>
      <c r="Y565" s="221"/>
      <c r="Z565" s="210"/>
      <c r="AA565" s="210"/>
      <c r="AB565" s="210"/>
      <c r="AC565" s="210"/>
      <c r="AD565" s="210"/>
      <c r="AE565" s="210"/>
      <c r="AF565" s="210"/>
      <c r="AG565" s="210" t="s">
        <v>214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">
      <c r="A566" s="237">
        <v>128</v>
      </c>
      <c r="B566" s="238" t="s">
        <v>721</v>
      </c>
      <c r="C566" s="253" t="s">
        <v>722</v>
      </c>
      <c r="D566" s="239" t="s">
        <v>254</v>
      </c>
      <c r="E566" s="240">
        <v>453.1</v>
      </c>
      <c r="F566" s="241"/>
      <c r="G566" s="242">
        <f>ROUND(E566*F566,2)</f>
        <v>0</v>
      </c>
      <c r="H566" s="241"/>
      <c r="I566" s="242">
        <f>ROUND(E566*H566,2)</f>
        <v>0</v>
      </c>
      <c r="J566" s="241"/>
      <c r="K566" s="242">
        <f>ROUND(E566*J566,2)</f>
        <v>0</v>
      </c>
      <c r="L566" s="242">
        <v>21</v>
      </c>
      <c r="M566" s="242">
        <f>G566*(1+L566/100)</f>
        <v>0</v>
      </c>
      <c r="N566" s="240">
        <v>0</v>
      </c>
      <c r="O566" s="240">
        <f>ROUND(E566*N566,2)</f>
        <v>0</v>
      </c>
      <c r="P566" s="240">
        <v>0</v>
      </c>
      <c r="Q566" s="240">
        <f>ROUND(E566*P566,2)</f>
        <v>0</v>
      </c>
      <c r="R566" s="242" t="s">
        <v>714</v>
      </c>
      <c r="S566" s="242" t="s">
        <v>205</v>
      </c>
      <c r="T566" s="243" t="s">
        <v>206</v>
      </c>
      <c r="U566" s="221">
        <v>0.10199999999999999</v>
      </c>
      <c r="V566" s="221">
        <f>ROUND(E566*U566,2)</f>
        <v>46.22</v>
      </c>
      <c r="W566" s="221"/>
      <c r="X566" s="221" t="s">
        <v>207</v>
      </c>
      <c r="Y566" s="221" t="s">
        <v>208</v>
      </c>
      <c r="Z566" s="210"/>
      <c r="AA566" s="210"/>
      <c r="AB566" s="210"/>
      <c r="AC566" s="210"/>
      <c r="AD566" s="210"/>
      <c r="AE566" s="210"/>
      <c r="AF566" s="210"/>
      <c r="AG566" s="210" t="s">
        <v>209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2" x14ac:dyDescent="0.2">
      <c r="A567" s="217"/>
      <c r="B567" s="218"/>
      <c r="C567" s="255" t="s">
        <v>717</v>
      </c>
      <c r="D567" s="223"/>
      <c r="E567" s="224">
        <v>453.1</v>
      </c>
      <c r="F567" s="221"/>
      <c r="G567" s="221"/>
      <c r="H567" s="221"/>
      <c r="I567" s="221"/>
      <c r="J567" s="221"/>
      <c r="K567" s="221"/>
      <c r="L567" s="221"/>
      <c r="M567" s="221"/>
      <c r="N567" s="220"/>
      <c r="O567" s="220"/>
      <c r="P567" s="220"/>
      <c r="Q567" s="220"/>
      <c r="R567" s="221"/>
      <c r="S567" s="221"/>
      <c r="T567" s="221"/>
      <c r="U567" s="221"/>
      <c r="V567" s="221"/>
      <c r="W567" s="221"/>
      <c r="X567" s="221"/>
      <c r="Y567" s="221"/>
      <c r="Z567" s="210"/>
      <c r="AA567" s="210"/>
      <c r="AB567" s="210"/>
      <c r="AC567" s="210"/>
      <c r="AD567" s="210"/>
      <c r="AE567" s="210"/>
      <c r="AF567" s="210"/>
      <c r="AG567" s="210" t="s">
        <v>213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2" x14ac:dyDescent="0.2">
      <c r="A568" s="217"/>
      <c r="B568" s="218"/>
      <c r="C568" s="256"/>
      <c r="D568" s="246"/>
      <c r="E568" s="246"/>
      <c r="F568" s="246"/>
      <c r="G568" s="246"/>
      <c r="H568" s="221"/>
      <c r="I568" s="221"/>
      <c r="J568" s="221"/>
      <c r="K568" s="221"/>
      <c r="L568" s="221"/>
      <c r="M568" s="221"/>
      <c r="N568" s="220"/>
      <c r="O568" s="220"/>
      <c r="P568" s="220"/>
      <c r="Q568" s="220"/>
      <c r="R568" s="221"/>
      <c r="S568" s="221"/>
      <c r="T568" s="221"/>
      <c r="U568" s="221"/>
      <c r="V568" s="221"/>
      <c r="W568" s="221"/>
      <c r="X568" s="221"/>
      <c r="Y568" s="221"/>
      <c r="Z568" s="210"/>
      <c r="AA568" s="210"/>
      <c r="AB568" s="210"/>
      <c r="AC568" s="210"/>
      <c r="AD568" s="210"/>
      <c r="AE568" s="210"/>
      <c r="AF568" s="210"/>
      <c r="AG568" s="210" t="s">
        <v>214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">
      <c r="A569" s="237">
        <v>129</v>
      </c>
      <c r="B569" s="238" t="s">
        <v>723</v>
      </c>
      <c r="C569" s="253" t="s">
        <v>724</v>
      </c>
      <c r="D569" s="239" t="s">
        <v>254</v>
      </c>
      <c r="E569" s="240">
        <v>169</v>
      </c>
      <c r="F569" s="241"/>
      <c r="G569" s="242">
        <f>ROUND(E569*F569,2)</f>
        <v>0</v>
      </c>
      <c r="H569" s="241"/>
      <c r="I569" s="242">
        <f>ROUND(E569*H569,2)</f>
        <v>0</v>
      </c>
      <c r="J569" s="241"/>
      <c r="K569" s="242">
        <f>ROUND(E569*J569,2)</f>
        <v>0</v>
      </c>
      <c r="L569" s="242">
        <v>21</v>
      </c>
      <c r="M569" s="242">
        <f>G569*(1+L569/100)</f>
        <v>0</v>
      </c>
      <c r="N569" s="240">
        <v>1.2099999999999999E-3</v>
      </c>
      <c r="O569" s="240">
        <f>ROUND(E569*N569,2)</f>
        <v>0.2</v>
      </c>
      <c r="P569" s="240">
        <v>0</v>
      </c>
      <c r="Q569" s="240">
        <f>ROUND(E569*P569,2)</f>
        <v>0</v>
      </c>
      <c r="R569" s="242" t="s">
        <v>714</v>
      </c>
      <c r="S569" s="242" t="s">
        <v>205</v>
      </c>
      <c r="T569" s="243" t="s">
        <v>206</v>
      </c>
      <c r="U569" s="221">
        <v>0.17699999999999999</v>
      </c>
      <c r="V569" s="221">
        <f>ROUND(E569*U569,2)</f>
        <v>29.91</v>
      </c>
      <c r="W569" s="221"/>
      <c r="X569" s="221" t="s">
        <v>207</v>
      </c>
      <c r="Y569" s="221" t="s">
        <v>208</v>
      </c>
      <c r="Z569" s="210"/>
      <c r="AA569" s="210"/>
      <c r="AB569" s="210"/>
      <c r="AC569" s="210"/>
      <c r="AD569" s="210"/>
      <c r="AE569" s="210"/>
      <c r="AF569" s="210"/>
      <c r="AG569" s="210" t="s">
        <v>209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2" x14ac:dyDescent="0.2">
      <c r="A570" s="217"/>
      <c r="B570" s="218"/>
      <c r="C570" s="255" t="s">
        <v>725</v>
      </c>
      <c r="D570" s="223"/>
      <c r="E570" s="224">
        <v>169</v>
      </c>
      <c r="F570" s="221"/>
      <c r="G570" s="221"/>
      <c r="H570" s="221"/>
      <c r="I570" s="221"/>
      <c r="J570" s="221"/>
      <c r="K570" s="221"/>
      <c r="L570" s="221"/>
      <c r="M570" s="221"/>
      <c r="N570" s="220"/>
      <c r="O570" s="220"/>
      <c r="P570" s="220"/>
      <c r="Q570" s="220"/>
      <c r="R570" s="221"/>
      <c r="S570" s="221"/>
      <c r="T570" s="221"/>
      <c r="U570" s="221"/>
      <c r="V570" s="221"/>
      <c r="W570" s="221"/>
      <c r="X570" s="221"/>
      <c r="Y570" s="221"/>
      <c r="Z570" s="210"/>
      <c r="AA570" s="210"/>
      <c r="AB570" s="210"/>
      <c r="AC570" s="210"/>
      <c r="AD570" s="210"/>
      <c r="AE570" s="210"/>
      <c r="AF570" s="210"/>
      <c r="AG570" s="210" t="s">
        <v>213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2" x14ac:dyDescent="0.2">
      <c r="A571" s="217"/>
      <c r="B571" s="218"/>
      <c r="C571" s="256"/>
      <c r="D571" s="246"/>
      <c r="E571" s="246"/>
      <c r="F571" s="246"/>
      <c r="G571" s="246"/>
      <c r="H571" s="221"/>
      <c r="I571" s="221"/>
      <c r="J571" s="221"/>
      <c r="K571" s="221"/>
      <c r="L571" s="221"/>
      <c r="M571" s="221"/>
      <c r="N571" s="220"/>
      <c r="O571" s="220"/>
      <c r="P571" s="220"/>
      <c r="Q571" s="220"/>
      <c r="R571" s="221"/>
      <c r="S571" s="221"/>
      <c r="T571" s="221"/>
      <c r="U571" s="221"/>
      <c r="V571" s="221"/>
      <c r="W571" s="221"/>
      <c r="X571" s="221"/>
      <c r="Y571" s="221"/>
      <c r="Z571" s="210"/>
      <c r="AA571" s="210"/>
      <c r="AB571" s="210"/>
      <c r="AC571" s="210"/>
      <c r="AD571" s="210"/>
      <c r="AE571" s="210"/>
      <c r="AF571" s="210"/>
      <c r="AG571" s="210" t="s">
        <v>214</v>
      </c>
      <c r="AH571" s="210"/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">
      <c r="A572" s="237">
        <v>130</v>
      </c>
      <c r="B572" s="238" t="s">
        <v>726</v>
      </c>
      <c r="C572" s="253" t="s">
        <v>727</v>
      </c>
      <c r="D572" s="239" t="s">
        <v>203</v>
      </c>
      <c r="E572" s="240">
        <v>50</v>
      </c>
      <c r="F572" s="241"/>
      <c r="G572" s="242">
        <f>ROUND(E572*F572,2)</f>
        <v>0</v>
      </c>
      <c r="H572" s="241"/>
      <c r="I572" s="242">
        <f>ROUND(E572*H572,2)</f>
        <v>0</v>
      </c>
      <c r="J572" s="241"/>
      <c r="K572" s="242">
        <f>ROUND(E572*J572,2)</f>
        <v>0</v>
      </c>
      <c r="L572" s="242">
        <v>21</v>
      </c>
      <c r="M572" s="242">
        <f>G572*(1+L572/100)</f>
        <v>0</v>
      </c>
      <c r="N572" s="240">
        <v>7.3499999999999998E-3</v>
      </c>
      <c r="O572" s="240">
        <f>ROUND(E572*N572,2)</f>
        <v>0.37</v>
      </c>
      <c r="P572" s="240">
        <v>0</v>
      </c>
      <c r="Q572" s="240">
        <f>ROUND(E572*P572,2)</f>
        <v>0</v>
      </c>
      <c r="R572" s="242" t="s">
        <v>714</v>
      </c>
      <c r="S572" s="242" t="s">
        <v>205</v>
      </c>
      <c r="T572" s="243" t="s">
        <v>206</v>
      </c>
      <c r="U572" s="221">
        <v>7.0999999999999994E-2</v>
      </c>
      <c r="V572" s="221">
        <f>ROUND(E572*U572,2)</f>
        <v>3.55</v>
      </c>
      <c r="W572" s="221"/>
      <c r="X572" s="221" t="s">
        <v>207</v>
      </c>
      <c r="Y572" s="221" t="s">
        <v>208</v>
      </c>
      <c r="Z572" s="210"/>
      <c r="AA572" s="210"/>
      <c r="AB572" s="210"/>
      <c r="AC572" s="210"/>
      <c r="AD572" s="210"/>
      <c r="AE572" s="210"/>
      <c r="AF572" s="210"/>
      <c r="AG572" s="210" t="s">
        <v>209</v>
      </c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2" x14ac:dyDescent="0.2">
      <c r="A573" s="217"/>
      <c r="B573" s="218"/>
      <c r="C573" s="254" t="s">
        <v>728</v>
      </c>
      <c r="D573" s="244"/>
      <c r="E573" s="244"/>
      <c r="F573" s="244"/>
      <c r="G573" s="244"/>
      <c r="H573" s="221"/>
      <c r="I573" s="221"/>
      <c r="J573" s="221"/>
      <c r="K573" s="221"/>
      <c r="L573" s="221"/>
      <c r="M573" s="221"/>
      <c r="N573" s="220"/>
      <c r="O573" s="220"/>
      <c r="P573" s="220"/>
      <c r="Q573" s="220"/>
      <c r="R573" s="221"/>
      <c r="S573" s="221"/>
      <c r="T573" s="221"/>
      <c r="U573" s="221"/>
      <c r="V573" s="221"/>
      <c r="W573" s="221"/>
      <c r="X573" s="221"/>
      <c r="Y573" s="221"/>
      <c r="Z573" s="210"/>
      <c r="AA573" s="210"/>
      <c r="AB573" s="210"/>
      <c r="AC573" s="210"/>
      <c r="AD573" s="210"/>
      <c r="AE573" s="210"/>
      <c r="AF573" s="210"/>
      <c r="AG573" s="210" t="s">
        <v>211</v>
      </c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2" x14ac:dyDescent="0.2">
      <c r="A574" s="217"/>
      <c r="B574" s="218"/>
      <c r="C574" s="255" t="s">
        <v>729</v>
      </c>
      <c r="D574" s="223"/>
      <c r="E574" s="224">
        <v>50</v>
      </c>
      <c r="F574" s="221"/>
      <c r="G574" s="221"/>
      <c r="H574" s="221"/>
      <c r="I574" s="221"/>
      <c r="J574" s="221"/>
      <c r="K574" s="221"/>
      <c r="L574" s="221"/>
      <c r="M574" s="221"/>
      <c r="N574" s="220"/>
      <c r="O574" s="220"/>
      <c r="P574" s="220"/>
      <c r="Q574" s="220"/>
      <c r="R574" s="221"/>
      <c r="S574" s="221"/>
      <c r="T574" s="221"/>
      <c r="U574" s="221"/>
      <c r="V574" s="221"/>
      <c r="W574" s="221"/>
      <c r="X574" s="221"/>
      <c r="Y574" s="221"/>
      <c r="Z574" s="210"/>
      <c r="AA574" s="210"/>
      <c r="AB574" s="210"/>
      <c r="AC574" s="210"/>
      <c r="AD574" s="210"/>
      <c r="AE574" s="210"/>
      <c r="AF574" s="210"/>
      <c r="AG574" s="210" t="s">
        <v>213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2" x14ac:dyDescent="0.2">
      <c r="A575" s="217"/>
      <c r="B575" s="218"/>
      <c r="C575" s="256"/>
      <c r="D575" s="246"/>
      <c r="E575" s="246"/>
      <c r="F575" s="246"/>
      <c r="G575" s="246"/>
      <c r="H575" s="221"/>
      <c r="I575" s="221"/>
      <c r="J575" s="221"/>
      <c r="K575" s="221"/>
      <c r="L575" s="221"/>
      <c r="M575" s="221"/>
      <c r="N575" s="220"/>
      <c r="O575" s="220"/>
      <c r="P575" s="220"/>
      <c r="Q575" s="220"/>
      <c r="R575" s="221"/>
      <c r="S575" s="221"/>
      <c r="T575" s="221"/>
      <c r="U575" s="221"/>
      <c r="V575" s="221"/>
      <c r="W575" s="221"/>
      <c r="X575" s="221"/>
      <c r="Y575" s="221"/>
      <c r="Z575" s="210"/>
      <c r="AA575" s="210"/>
      <c r="AB575" s="210"/>
      <c r="AC575" s="210"/>
      <c r="AD575" s="210"/>
      <c r="AE575" s="210"/>
      <c r="AF575" s="210"/>
      <c r="AG575" s="210" t="s">
        <v>214</v>
      </c>
      <c r="AH575" s="210"/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ht="22.5" outlineLevel="1" x14ac:dyDescent="0.2">
      <c r="A576" s="237">
        <v>131</v>
      </c>
      <c r="B576" s="238" t="s">
        <v>730</v>
      </c>
      <c r="C576" s="253" t="s">
        <v>731</v>
      </c>
      <c r="D576" s="239" t="s">
        <v>203</v>
      </c>
      <c r="E576" s="240">
        <v>50</v>
      </c>
      <c r="F576" s="241"/>
      <c r="G576" s="242">
        <f>ROUND(E576*F576,2)</f>
        <v>0</v>
      </c>
      <c r="H576" s="241"/>
      <c r="I576" s="242">
        <f>ROUND(E576*H576,2)</f>
        <v>0</v>
      </c>
      <c r="J576" s="241"/>
      <c r="K576" s="242">
        <f>ROUND(E576*J576,2)</f>
        <v>0</v>
      </c>
      <c r="L576" s="242">
        <v>21</v>
      </c>
      <c r="M576" s="242">
        <f>G576*(1+L576/100)</f>
        <v>0</v>
      </c>
      <c r="N576" s="240">
        <v>0</v>
      </c>
      <c r="O576" s="240">
        <f>ROUND(E576*N576,2)</f>
        <v>0</v>
      </c>
      <c r="P576" s="240">
        <v>0</v>
      </c>
      <c r="Q576" s="240">
        <f>ROUND(E576*P576,2)</f>
        <v>0</v>
      </c>
      <c r="R576" s="242" t="s">
        <v>714</v>
      </c>
      <c r="S576" s="242" t="s">
        <v>205</v>
      </c>
      <c r="T576" s="243" t="s">
        <v>206</v>
      </c>
      <c r="U576" s="221">
        <v>5.5E-2</v>
      </c>
      <c r="V576" s="221">
        <f>ROUND(E576*U576,2)</f>
        <v>2.75</v>
      </c>
      <c r="W576" s="221"/>
      <c r="X576" s="221" t="s">
        <v>207</v>
      </c>
      <c r="Y576" s="221" t="s">
        <v>208</v>
      </c>
      <c r="Z576" s="210"/>
      <c r="AA576" s="210"/>
      <c r="AB576" s="210"/>
      <c r="AC576" s="210"/>
      <c r="AD576" s="210"/>
      <c r="AE576" s="210"/>
      <c r="AF576" s="210"/>
      <c r="AG576" s="210" t="s">
        <v>209</v>
      </c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2" x14ac:dyDescent="0.2">
      <c r="A577" s="217"/>
      <c r="B577" s="218"/>
      <c r="C577" s="254" t="s">
        <v>728</v>
      </c>
      <c r="D577" s="244"/>
      <c r="E577" s="244"/>
      <c r="F577" s="244"/>
      <c r="G577" s="244"/>
      <c r="H577" s="221"/>
      <c r="I577" s="221"/>
      <c r="J577" s="221"/>
      <c r="K577" s="221"/>
      <c r="L577" s="221"/>
      <c r="M577" s="221"/>
      <c r="N577" s="220"/>
      <c r="O577" s="220"/>
      <c r="P577" s="220"/>
      <c r="Q577" s="220"/>
      <c r="R577" s="221"/>
      <c r="S577" s="221"/>
      <c r="T577" s="221"/>
      <c r="U577" s="221"/>
      <c r="V577" s="221"/>
      <c r="W577" s="221"/>
      <c r="X577" s="221"/>
      <c r="Y577" s="221"/>
      <c r="Z577" s="210"/>
      <c r="AA577" s="210"/>
      <c r="AB577" s="210"/>
      <c r="AC577" s="210"/>
      <c r="AD577" s="210"/>
      <c r="AE577" s="210"/>
      <c r="AF577" s="210"/>
      <c r="AG577" s="210" t="s">
        <v>211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2" x14ac:dyDescent="0.2">
      <c r="A578" s="217"/>
      <c r="B578" s="218"/>
      <c r="C578" s="256"/>
      <c r="D578" s="246"/>
      <c r="E578" s="246"/>
      <c r="F578" s="246"/>
      <c r="G578" s="246"/>
      <c r="H578" s="221"/>
      <c r="I578" s="221"/>
      <c r="J578" s="221"/>
      <c r="K578" s="221"/>
      <c r="L578" s="221"/>
      <c r="M578" s="221"/>
      <c r="N578" s="220"/>
      <c r="O578" s="220"/>
      <c r="P578" s="220"/>
      <c r="Q578" s="220"/>
      <c r="R578" s="221"/>
      <c r="S578" s="221"/>
      <c r="T578" s="221"/>
      <c r="U578" s="221"/>
      <c r="V578" s="221"/>
      <c r="W578" s="221"/>
      <c r="X578" s="221"/>
      <c r="Y578" s="221"/>
      <c r="Z578" s="210"/>
      <c r="AA578" s="210"/>
      <c r="AB578" s="210"/>
      <c r="AC578" s="210"/>
      <c r="AD578" s="210"/>
      <c r="AE578" s="210"/>
      <c r="AF578" s="210"/>
      <c r="AG578" s="210" t="s">
        <v>214</v>
      </c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ht="22.5" outlineLevel="1" x14ac:dyDescent="0.2">
      <c r="A579" s="237">
        <v>132</v>
      </c>
      <c r="B579" s="238" t="s">
        <v>732</v>
      </c>
      <c r="C579" s="253" t="s">
        <v>733</v>
      </c>
      <c r="D579" s="239" t="s">
        <v>203</v>
      </c>
      <c r="E579" s="240">
        <v>100</v>
      </c>
      <c r="F579" s="241"/>
      <c r="G579" s="242">
        <f>ROUND(E579*F579,2)</f>
        <v>0</v>
      </c>
      <c r="H579" s="241"/>
      <c r="I579" s="242">
        <f>ROUND(E579*H579,2)</f>
        <v>0</v>
      </c>
      <c r="J579" s="241"/>
      <c r="K579" s="242">
        <f>ROUND(E579*J579,2)</f>
        <v>0</v>
      </c>
      <c r="L579" s="242">
        <v>21</v>
      </c>
      <c r="M579" s="242">
        <f>G579*(1+L579/100)</f>
        <v>0</v>
      </c>
      <c r="N579" s="240">
        <v>1.2E-4</v>
      </c>
      <c r="O579" s="240">
        <f>ROUND(E579*N579,2)</f>
        <v>0.01</v>
      </c>
      <c r="P579" s="240">
        <v>0</v>
      </c>
      <c r="Q579" s="240">
        <f>ROUND(E579*P579,2)</f>
        <v>0</v>
      </c>
      <c r="R579" s="242" t="s">
        <v>714</v>
      </c>
      <c r="S579" s="242" t="s">
        <v>205</v>
      </c>
      <c r="T579" s="243" t="s">
        <v>206</v>
      </c>
      <c r="U579" s="221">
        <v>1E-3</v>
      </c>
      <c r="V579" s="221">
        <f>ROUND(E579*U579,2)</f>
        <v>0.1</v>
      </c>
      <c r="W579" s="221"/>
      <c r="X579" s="221" t="s">
        <v>207</v>
      </c>
      <c r="Y579" s="221" t="s">
        <v>208</v>
      </c>
      <c r="Z579" s="210"/>
      <c r="AA579" s="210"/>
      <c r="AB579" s="210"/>
      <c r="AC579" s="210"/>
      <c r="AD579" s="210"/>
      <c r="AE579" s="210"/>
      <c r="AF579" s="210"/>
      <c r="AG579" s="210" t="s">
        <v>209</v>
      </c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2" x14ac:dyDescent="0.2">
      <c r="A580" s="217"/>
      <c r="B580" s="218"/>
      <c r="C580" s="254" t="s">
        <v>728</v>
      </c>
      <c r="D580" s="244"/>
      <c r="E580" s="244"/>
      <c r="F580" s="244"/>
      <c r="G580" s="244"/>
      <c r="H580" s="221"/>
      <c r="I580" s="221"/>
      <c r="J580" s="221"/>
      <c r="K580" s="221"/>
      <c r="L580" s="221"/>
      <c r="M580" s="221"/>
      <c r="N580" s="220"/>
      <c r="O580" s="220"/>
      <c r="P580" s="220"/>
      <c r="Q580" s="220"/>
      <c r="R580" s="221"/>
      <c r="S580" s="221"/>
      <c r="T580" s="221"/>
      <c r="U580" s="221"/>
      <c r="V580" s="221"/>
      <c r="W580" s="221"/>
      <c r="X580" s="221"/>
      <c r="Y580" s="221"/>
      <c r="Z580" s="210"/>
      <c r="AA580" s="210"/>
      <c r="AB580" s="210"/>
      <c r="AC580" s="210"/>
      <c r="AD580" s="210"/>
      <c r="AE580" s="210"/>
      <c r="AF580" s="210"/>
      <c r="AG580" s="210" t="s">
        <v>211</v>
      </c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2" x14ac:dyDescent="0.2">
      <c r="A581" s="217"/>
      <c r="B581" s="218"/>
      <c r="C581" s="255" t="s">
        <v>734</v>
      </c>
      <c r="D581" s="223"/>
      <c r="E581" s="224">
        <v>100</v>
      </c>
      <c r="F581" s="221"/>
      <c r="G581" s="221"/>
      <c r="H581" s="221"/>
      <c r="I581" s="221"/>
      <c r="J581" s="221"/>
      <c r="K581" s="221"/>
      <c r="L581" s="221"/>
      <c r="M581" s="221"/>
      <c r="N581" s="220"/>
      <c r="O581" s="220"/>
      <c r="P581" s="220"/>
      <c r="Q581" s="220"/>
      <c r="R581" s="221"/>
      <c r="S581" s="221"/>
      <c r="T581" s="221"/>
      <c r="U581" s="221"/>
      <c r="V581" s="221"/>
      <c r="W581" s="221"/>
      <c r="X581" s="221"/>
      <c r="Y581" s="221"/>
      <c r="Z581" s="210"/>
      <c r="AA581" s="210"/>
      <c r="AB581" s="210"/>
      <c r="AC581" s="210"/>
      <c r="AD581" s="210"/>
      <c r="AE581" s="210"/>
      <c r="AF581" s="210"/>
      <c r="AG581" s="210" t="s">
        <v>213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2" x14ac:dyDescent="0.2">
      <c r="A582" s="217"/>
      <c r="B582" s="218"/>
      <c r="C582" s="256"/>
      <c r="D582" s="246"/>
      <c r="E582" s="246"/>
      <c r="F582" s="246"/>
      <c r="G582" s="246"/>
      <c r="H582" s="221"/>
      <c r="I582" s="221"/>
      <c r="J582" s="221"/>
      <c r="K582" s="221"/>
      <c r="L582" s="221"/>
      <c r="M582" s="221"/>
      <c r="N582" s="220"/>
      <c r="O582" s="220"/>
      <c r="P582" s="220"/>
      <c r="Q582" s="220"/>
      <c r="R582" s="221"/>
      <c r="S582" s="221"/>
      <c r="T582" s="221"/>
      <c r="U582" s="221"/>
      <c r="V582" s="221"/>
      <c r="W582" s="221"/>
      <c r="X582" s="221"/>
      <c r="Y582" s="221"/>
      <c r="Z582" s="210"/>
      <c r="AA582" s="210"/>
      <c r="AB582" s="210"/>
      <c r="AC582" s="210"/>
      <c r="AD582" s="210"/>
      <c r="AE582" s="210"/>
      <c r="AF582" s="210"/>
      <c r="AG582" s="210" t="s">
        <v>214</v>
      </c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">
      <c r="A583" s="237">
        <v>133</v>
      </c>
      <c r="B583" s="238" t="s">
        <v>735</v>
      </c>
      <c r="C583" s="253" t="s">
        <v>736</v>
      </c>
      <c r="D583" s="239" t="s">
        <v>203</v>
      </c>
      <c r="E583" s="240">
        <v>100</v>
      </c>
      <c r="F583" s="241"/>
      <c r="G583" s="242">
        <f>ROUND(E583*F583,2)</f>
        <v>0</v>
      </c>
      <c r="H583" s="241"/>
      <c r="I583" s="242">
        <f>ROUND(E583*H583,2)</f>
        <v>0</v>
      </c>
      <c r="J583" s="241"/>
      <c r="K583" s="242">
        <f>ROUND(E583*J583,2)</f>
        <v>0</v>
      </c>
      <c r="L583" s="242">
        <v>21</v>
      </c>
      <c r="M583" s="242">
        <f>G583*(1+L583/100)</f>
        <v>0</v>
      </c>
      <c r="N583" s="240">
        <v>0</v>
      </c>
      <c r="O583" s="240">
        <f>ROUND(E583*N583,2)</f>
        <v>0</v>
      </c>
      <c r="P583" s="240">
        <v>0</v>
      </c>
      <c r="Q583" s="240">
        <f>ROUND(E583*P583,2)</f>
        <v>0</v>
      </c>
      <c r="R583" s="242" t="s">
        <v>714</v>
      </c>
      <c r="S583" s="242" t="s">
        <v>205</v>
      </c>
      <c r="T583" s="243" t="s">
        <v>206</v>
      </c>
      <c r="U583" s="221">
        <v>1.9499999999999999E-3</v>
      </c>
      <c r="V583" s="221">
        <f>ROUND(E583*U583,2)</f>
        <v>0.2</v>
      </c>
      <c r="W583" s="221"/>
      <c r="X583" s="221" t="s">
        <v>207</v>
      </c>
      <c r="Y583" s="221" t="s">
        <v>208</v>
      </c>
      <c r="Z583" s="210"/>
      <c r="AA583" s="210"/>
      <c r="AB583" s="210"/>
      <c r="AC583" s="210"/>
      <c r="AD583" s="210"/>
      <c r="AE583" s="210"/>
      <c r="AF583" s="210"/>
      <c r="AG583" s="210" t="s">
        <v>209</v>
      </c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2" x14ac:dyDescent="0.2">
      <c r="A584" s="217"/>
      <c r="B584" s="218"/>
      <c r="C584" s="257"/>
      <c r="D584" s="248"/>
      <c r="E584" s="248"/>
      <c r="F584" s="248"/>
      <c r="G584" s="248"/>
      <c r="H584" s="221"/>
      <c r="I584" s="221"/>
      <c r="J584" s="221"/>
      <c r="K584" s="221"/>
      <c r="L584" s="221"/>
      <c r="M584" s="221"/>
      <c r="N584" s="220"/>
      <c r="O584" s="220"/>
      <c r="P584" s="220"/>
      <c r="Q584" s="220"/>
      <c r="R584" s="221"/>
      <c r="S584" s="221"/>
      <c r="T584" s="221"/>
      <c r="U584" s="221"/>
      <c r="V584" s="221"/>
      <c r="W584" s="221"/>
      <c r="X584" s="221"/>
      <c r="Y584" s="221"/>
      <c r="Z584" s="210"/>
      <c r="AA584" s="210"/>
      <c r="AB584" s="210"/>
      <c r="AC584" s="210"/>
      <c r="AD584" s="210"/>
      <c r="AE584" s="210"/>
      <c r="AF584" s="210"/>
      <c r="AG584" s="210" t="s">
        <v>214</v>
      </c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">
      <c r="A585" s="237">
        <v>134</v>
      </c>
      <c r="B585" s="238" t="s">
        <v>737</v>
      </c>
      <c r="C585" s="253" t="s">
        <v>738</v>
      </c>
      <c r="D585" s="239" t="s">
        <v>203</v>
      </c>
      <c r="E585" s="240">
        <v>50</v>
      </c>
      <c r="F585" s="241"/>
      <c r="G585" s="242">
        <f>ROUND(E585*F585,2)</f>
        <v>0</v>
      </c>
      <c r="H585" s="241"/>
      <c r="I585" s="242">
        <f>ROUND(E585*H585,2)</f>
        <v>0</v>
      </c>
      <c r="J585" s="241"/>
      <c r="K585" s="242">
        <f>ROUND(E585*J585,2)</f>
        <v>0</v>
      </c>
      <c r="L585" s="242">
        <v>21</v>
      </c>
      <c r="M585" s="242">
        <f>G585*(1+L585/100)</f>
        <v>0</v>
      </c>
      <c r="N585" s="240">
        <v>0</v>
      </c>
      <c r="O585" s="240">
        <f>ROUND(E585*N585,2)</f>
        <v>0</v>
      </c>
      <c r="P585" s="240">
        <v>0</v>
      </c>
      <c r="Q585" s="240">
        <f>ROUND(E585*P585,2)</f>
        <v>0</v>
      </c>
      <c r="R585" s="242" t="s">
        <v>714</v>
      </c>
      <c r="S585" s="242" t="s">
        <v>205</v>
      </c>
      <c r="T585" s="243" t="s">
        <v>206</v>
      </c>
      <c r="U585" s="221">
        <v>3.9699999999999999E-2</v>
      </c>
      <c r="V585" s="221">
        <f>ROUND(E585*U585,2)</f>
        <v>1.99</v>
      </c>
      <c r="W585" s="221"/>
      <c r="X585" s="221" t="s">
        <v>207</v>
      </c>
      <c r="Y585" s="221" t="s">
        <v>208</v>
      </c>
      <c r="Z585" s="210"/>
      <c r="AA585" s="210"/>
      <c r="AB585" s="210"/>
      <c r="AC585" s="210"/>
      <c r="AD585" s="210"/>
      <c r="AE585" s="210"/>
      <c r="AF585" s="210"/>
      <c r="AG585" s="210" t="s">
        <v>209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2" x14ac:dyDescent="0.2">
      <c r="A586" s="217"/>
      <c r="B586" s="218"/>
      <c r="C586" s="254" t="s">
        <v>739</v>
      </c>
      <c r="D586" s="244"/>
      <c r="E586" s="244"/>
      <c r="F586" s="244"/>
      <c r="G586" s="244"/>
      <c r="H586" s="221"/>
      <c r="I586" s="221"/>
      <c r="J586" s="221"/>
      <c r="K586" s="221"/>
      <c r="L586" s="221"/>
      <c r="M586" s="221"/>
      <c r="N586" s="220"/>
      <c r="O586" s="220"/>
      <c r="P586" s="220"/>
      <c r="Q586" s="220"/>
      <c r="R586" s="221"/>
      <c r="S586" s="221"/>
      <c r="T586" s="221"/>
      <c r="U586" s="221"/>
      <c r="V586" s="221"/>
      <c r="W586" s="221"/>
      <c r="X586" s="221"/>
      <c r="Y586" s="221"/>
      <c r="Z586" s="210"/>
      <c r="AA586" s="210"/>
      <c r="AB586" s="210"/>
      <c r="AC586" s="210"/>
      <c r="AD586" s="210"/>
      <c r="AE586" s="210"/>
      <c r="AF586" s="210"/>
      <c r="AG586" s="210" t="s">
        <v>211</v>
      </c>
      <c r="AH586" s="210"/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2" x14ac:dyDescent="0.2">
      <c r="A587" s="217"/>
      <c r="B587" s="218"/>
      <c r="C587" s="256"/>
      <c r="D587" s="246"/>
      <c r="E587" s="246"/>
      <c r="F587" s="246"/>
      <c r="G587" s="246"/>
      <c r="H587" s="221"/>
      <c r="I587" s="221"/>
      <c r="J587" s="221"/>
      <c r="K587" s="221"/>
      <c r="L587" s="221"/>
      <c r="M587" s="221"/>
      <c r="N587" s="220"/>
      <c r="O587" s="220"/>
      <c r="P587" s="220"/>
      <c r="Q587" s="220"/>
      <c r="R587" s="221"/>
      <c r="S587" s="221"/>
      <c r="T587" s="221"/>
      <c r="U587" s="221"/>
      <c r="V587" s="221"/>
      <c r="W587" s="221"/>
      <c r="X587" s="221"/>
      <c r="Y587" s="221"/>
      <c r="Z587" s="210"/>
      <c r="AA587" s="210"/>
      <c r="AB587" s="210"/>
      <c r="AC587" s="210"/>
      <c r="AD587" s="210"/>
      <c r="AE587" s="210"/>
      <c r="AF587" s="210"/>
      <c r="AG587" s="210" t="s">
        <v>214</v>
      </c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x14ac:dyDescent="0.2">
      <c r="A588" s="230" t="s">
        <v>199</v>
      </c>
      <c r="B588" s="231" t="s">
        <v>115</v>
      </c>
      <c r="C588" s="252" t="s">
        <v>116</v>
      </c>
      <c r="D588" s="232"/>
      <c r="E588" s="233"/>
      <c r="F588" s="234"/>
      <c r="G588" s="234">
        <f>SUMIF(AG589:AG631,"&lt;&gt;NOR",G589:G631)</f>
        <v>0</v>
      </c>
      <c r="H588" s="234"/>
      <c r="I588" s="234">
        <f>SUM(I589:I631)</f>
        <v>0</v>
      </c>
      <c r="J588" s="234"/>
      <c r="K588" s="234">
        <f>SUM(K589:K631)</f>
        <v>0</v>
      </c>
      <c r="L588" s="234"/>
      <c r="M588" s="234">
        <f>SUM(M589:M631)</f>
        <v>0</v>
      </c>
      <c r="N588" s="233"/>
      <c r="O588" s="233">
        <f>SUM(O589:O631)</f>
        <v>0.16</v>
      </c>
      <c r="P588" s="233"/>
      <c r="Q588" s="233">
        <f>SUM(Q589:Q631)</f>
        <v>0</v>
      </c>
      <c r="R588" s="234"/>
      <c r="S588" s="234"/>
      <c r="T588" s="235"/>
      <c r="U588" s="229"/>
      <c r="V588" s="229">
        <f>SUM(V589:V631)</f>
        <v>144.55000000000001</v>
      </c>
      <c r="W588" s="229"/>
      <c r="X588" s="229"/>
      <c r="Y588" s="229"/>
      <c r="AG588" t="s">
        <v>200</v>
      </c>
    </row>
    <row r="589" spans="1:60" ht="56.25" outlineLevel="1" x14ac:dyDescent="0.2">
      <c r="A589" s="237">
        <v>135</v>
      </c>
      <c r="B589" s="238" t="s">
        <v>740</v>
      </c>
      <c r="C589" s="253" t="s">
        <v>741</v>
      </c>
      <c r="D589" s="239" t="s">
        <v>254</v>
      </c>
      <c r="E589" s="240">
        <v>286.60000000000002</v>
      </c>
      <c r="F589" s="241"/>
      <c r="G589" s="242">
        <f>ROUND(E589*F589,2)</f>
        <v>0</v>
      </c>
      <c r="H589" s="241"/>
      <c r="I589" s="242">
        <f>ROUND(E589*H589,2)</f>
        <v>0</v>
      </c>
      <c r="J589" s="241"/>
      <c r="K589" s="242">
        <f>ROUND(E589*J589,2)</f>
        <v>0</v>
      </c>
      <c r="L589" s="242">
        <v>21</v>
      </c>
      <c r="M589" s="242">
        <f>G589*(1+L589/100)</f>
        <v>0</v>
      </c>
      <c r="N589" s="240">
        <v>4.0000000000000003E-5</v>
      </c>
      <c r="O589" s="240">
        <f>ROUND(E589*N589,2)</f>
        <v>0.01</v>
      </c>
      <c r="P589" s="240">
        <v>0</v>
      </c>
      <c r="Q589" s="240">
        <f>ROUND(E589*P589,2)</f>
        <v>0</v>
      </c>
      <c r="R589" s="242" t="s">
        <v>249</v>
      </c>
      <c r="S589" s="242" t="s">
        <v>205</v>
      </c>
      <c r="T589" s="243" t="s">
        <v>206</v>
      </c>
      <c r="U589" s="221">
        <v>0.308</v>
      </c>
      <c r="V589" s="221">
        <f>ROUND(E589*U589,2)</f>
        <v>88.27</v>
      </c>
      <c r="W589" s="221"/>
      <c r="X589" s="221" t="s">
        <v>207</v>
      </c>
      <c r="Y589" s="221" t="s">
        <v>208</v>
      </c>
      <c r="Z589" s="210"/>
      <c r="AA589" s="210"/>
      <c r="AB589" s="210"/>
      <c r="AC589" s="210"/>
      <c r="AD589" s="210"/>
      <c r="AE589" s="210"/>
      <c r="AF589" s="210"/>
      <c r="AG589" s="210" t="s">
        <v>209</v>
      </c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2" x14ac:dyDescent="0.2">
      <c r="A590" s="217"/>
      <c r="B590" s="218"/>
      <c r="C590" s="255" t="s">
        <v>742</v>
      </c>
      <c r="D590" s="223"/>
      <c r="E590" s="224">
        <v>286.60000000000002</v>
      </c>
      <c r="F590" s="221"/>
      <c r="G590" s="221"/>
      <c r="H590" s="221"/>
      <c r="I590" s="221"/>
      <c r="J590" s="221"/>
      <c r="K590" s="221"/>
      <c r="L590" s="221"/>
      <c r="M590" s="221"/>
      <c r="N590" s="220"/>
      <c r="O590" s="220"/>
      <c r="P590" s="220"/>
      <c r="Q590" s="220"/>
      <c r="R590" s="221"/>
      <c r="S590" s="221"/>
      <c r="T590" s="221"/>
      <c r="U590" s="221"/>
      <c r="V590" s="221"/>
      <c r="W590" s="221"/>
      <c r="X590" s="221"/>
      <c r="Y590" s="221"/>
      <c r="Z590" s="210"/>
      <c r="AA590" s="210"/>
      <c r="AB590" s="210"/>
      <c r="AC590" s="210"/>
      <c r="AD590" s="210"/>
      <c r="AE590" s="210"/>
      <c r="AF590" s="210"/>
      <c r="AG590" s="210" t="s">
        <v>213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2" x14ac:dyDescent="0.2">
      <c r="A591" s="217"/>
      <c r="B591" s="218"/>
      <c r="C591" s="256"/>
      <c r="D591" s="246"/>
      <c r="E591" s="246"/>
      <c r="F591" s="246"/>
      <c r="G591" s="246"/>
      <c r="H591" s="221"/>
      <c r="I591" s="221"/>
      <c r="J591" s="221"/>
      <c r="K591" s="221"/>
      <c r="L591" s="221"/>
      <c r="M591" s="221"/>
      <c r="N591" s="220"/>
      <c r="O591" s="220"/>
      <c r="P591" s="220"/>
      <c r="Q591" s="220"/>
      <c r="R591" s="221"/>
      <c r="S591" s="221"/>
      <c r="T591" s="221"/>
      <c r="U591" s="221"/>
      <c r="V591" s="221"/>
      <c r="W591" s="221"/>
      <c r="X591" s="221"/>
      <c r="Y591" s="221"/>
      <c r="Z591" s="210"/>
      <c r="AA591" s="210"/>
      <c r="AB591" s="210"/>
      <c r="AC591" s="210"/>
      <c r="AD591" s="210"/>
      <c r="AE591" s="210"/>
      <c r="AF591" s="210"/>
      <c r="AG591" s="210" t="s">
        <v>214</v>
      </c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">
      <c r="A592" s="237">
        <v>136</v>
      </c>
      <c r="B592" s="238" t="s">
        <v>743</v>
      </c>
      <c r="C592" s="253" t="s">
        <v>744</v>
      </c>
      <c r="D592" s="239" t="s">
        <v>356</v>
      </c>
      <c r="E592" s="240">
        <v>6</v>
      </c>
      <c r="F592" s="241"/>
      <c r="G592" s="242">
        <f>ROUND(E592*F592,2)</f>
        <v>0</v>
      </c>
      <c r="H592" s="241"/>
      <c r="I592" s="242">
        <f>ROUND(E592*H592,2)</f>
        <v>0</v>
      </c>
      <c r="J592" s="241"/>
      <c r="K592" s="242">
        <f>ROUND(E592*J592,2)</f>
        <v>0</v>
      </c>
      <c r="L592" s="242">
        <v>21</v>
      </c>
      <c r="M592" s="242">
        <f>G592*(1+L592/100)</f>
        <v>0</v>
      </c>
      <c r="N592" s="240">
        <v>8.3199999999999993E-3</v>
      </c>
      <c r="O592" s="240">
        <f>ROUND(E592*N592,2)</f>
        <v>0.05</v>
      </c>
      <c r="P592" s="240">
        <v>0</v>
      </c>
      <c r="Q592" s="240">
        <f>ROUND(E592*P592,2)</f>
        <v>0</v>
      </c>
      <c r="R592" s="242" t="s">
        <v>249</v>
      </c>
      <c r="S592" s="242" t="s">
        <v>205</v>
      </c>
      <c r="T592" s="243" t="s">
        <v>206</v>
      </c>
      <c r="U592" s="221">
        <v>1.23</v>
      </c>
      <c r="V592" s="221">
        <f>ROUND(E592*U592,2)</f>
        <v>7.38</v>
      </c>
      <c r="W592" s="221"/>
      <c r="X592" s="221" t="s">
        <v>207</v>
      </c>
      <c r="Y592" s="221" t="s">
        <v>208</v>
      </c>
      <c r="Z592" s="210"/>
      <c r="AA592" s="210"/>
      <c r="AB592" s="210"/>
      <c r="AC592" s="210"/>
      <c r="AD592" s="210"/>
      <c r="AE592" s="210"/>
      <c r="AF592" s="210"/>
      <c r="AG592" s="210" t="s">
        <v>209</v>
      </c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2" x14ac:dyDescent="0.2">
      <c r="A593" s="217"/>
      <c r="B593" s="218"/>
      <c r="C593" s="254" t="s">
        <v>745</v>
      </c>
      <c r="D593" s="244"/>
      <c r="E593" s="244"/>
      <c r="F593" s="244"/>
      <c r="G593" s="244"/>
      <c r="H593" s="221"/>
      <c r="I593" s="221"/>
      <c r="J593" s="221"/>
      <c r="K593" s="221"/>
      <c r="L593" s="221"/>
      <c r="M593" s="221"/>
      <c r="N593" s="220"/>
      <c r="O593" s="220"/>
      <c r="P593" s="220"/>
      <c r="Q593" s="220"/>
      <c r="R593" s="221"/>
      <c r="S593" s="221"/>
      <c r="T593" s="221"/>
      <c r="U593" s="221"/>
      <c r="V593" s="221"/>
      <c r="W593" s="221"/>
      <c r="X593" s="221"/>
      <c r="Y593" s="221"/>
      <c r="Z593" s="210"/>
      <c r="AA593" s="210"/>
      <c r="AB593" s="210"/>
      <c r="AC593" s="210"/>
      <c r="AD593" s="210"/>
      <c r="AE593" s="210"/>
      <c r="AF593" s="210"/>
      <c r="AG593" s="210" t="s">
        <v>211</v>
      </c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2" x14ac:dyDescent="0.2">
      <c r="A594" s="217"/>
      <c r="B594" s="218"/>
      <c r="C594" s="255" t="s">
        <v>746</v>
      </c>
      <c r="D594" s="223"/>
      <c r="E594" s="224">
        <v>5</v>
      </c>
      <c r="F594" s="221"/>
      <c r="G594" s="221"/>
      <c r="H594" s="221"/>
      <c r="I594" s="221"/>
      <c r="J594" s="221"/>
      <c r="K594" s="221"/>
      <c r="L594" s="221"/>
      <c r="M594" s="221"/>
      <c r="N594" s="220"/>
      <c r="O594" s="220"/>
      <c r="P594" s="220"/>
      <c r="Q594" s="220"/>
      <c r="R594" s="221"/>
      <c r="S594" s="221"/>
      <c r="T594" s="221"/>
      <c r="U594" s="221"/>
      <c r="V594" s="221"/>
      <c r="W594" s="221"/>
      <c r="X594" s="221"/>
      <c r="Y594" s="221"/>
      <c r="Z594" s="210"/>
      <c r="AA594" s="210"/>
      <c r="AB594" s="210"/>
      <c r="AC594" s="210"/>
      <c r="AD594" s="210"/>
      <c r="AE594" s="210"/>
      <c r="AF594" s="210"/>
      <c r="AG594" s="210" t="s">
        <v>213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3" x14ac:dyDescent="0.2">
      <c r="A595" s="217"/>
      <c r="B595" s="218"/>
      <c r="C595" s="255" t="s">
        <v>747</v>
      </c>
      <c r="D595" s="223"/>
      <c r="E595" s="224">
        <v>1</v>
      </c>
      <c r="F595" s="221"/>
      <c r="G595" s="221"/>
      <c r="H595" s="221"/>
      <c r="I595" s="221"/>
      <c r="J595" s="221"/>
      <c r="K595" s="221"/>
      <c r="L595" s="221"/>
      <c r="M595" s="221"/>
      <c r="N595" s="220"/>
      <c r="O595" s="220"/>
      <c r="P595" s="220"/>
      <c r="Q595" s="220"/>
      <c r="R595" s="221"/>
      <c r="S595" s="221"/>
      <c r="T595" s="221"/>
      <c r="U595" s="221"/>
      <c r="V595" s="221"/>
      <c r="W595" s="221"/>
      <c r="X595" s="221"/>
      <c r="Y595" s="221"/>
      <c r="Z595" s="210"/>
      <c r="AA595" s="210"/>
      <c r="AB595" s="210"/>
      <c r="AC595" s="210"/>
      <c r="AD595" s="210"/>
      <c r="AE595" s="210"/>
      <c r="AF595" s="210"/>
      <c r="AG595" s="210" t="s">
        <v>213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2" x14ac:dyDescent="0.2">
      <c r="A596" s="217"/>
      <c r="B596" s="218"/>
      <c r="C596" s="256"/>
      <c r="D596" s="246"/>
      <c r="E596" s="246"/>
      <c r="F596" s="246"/>
      <c r="G596" s="246"/>
      <c r="H596" s="221"/>
      <c r="I596" s="221"/>
      <c r="J596" s="221"/>
      <c r="K596" s="221"/>
      <c r="L596" s="221"/>
      <c r="M596" s="221"/>
      <c r="N596" s="220"/>
      <c r="O596" s="220"/>
      <c r="P596" s="220"/>
      <c r="Q596" s="220"/>
      <c r="R596" s="221"/>
      <c r="S596" s="221"/>
      <c r="T596" s="221"/>
      <c r="U596" s="221"/>
      <c r="V596" s="221"/>
      <c r="W596" s="221"/>
      <c r="X596" s="221"/>
      <c r="Y596" s="221"/>
      <c r="Z596" s="210"/>
      <c r="AA596" s="210"/>
      <c r="AB596" s="210"/>
      <c r="AC596" s="210"/>
      <c r="AD596" s="210"/>
      <c r="AE596" s="210"/>
      <c r="AF596" s="210"/>
      <c r="AG596" s="210" t="s">
        <v>214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">
      <c r="A597" s="237">
        <v>137</v>
      </c>
      <c r="B597" s="238" t="s">
        <v>748</v>
      </c>
      <c r="C597" s="253" t="s">
        <v>749</v>
      </c>
      <c r="D597" s="239" t="s">
        <v>356</v>
      </c>
      <c r="E597" s="240">
        <v>5</v>
      </c>
      <c r="F597" s="241"/>
      <c r="G597" s="242">
        <f>ROUND(E597*F597,2)</f>
        <v>0</v>
      </c>
      <c r="H597" s="241"/>
      <c r="I597" s="242">
        <f>ROUND(E597*H597,2)</f>
        <v>0</v>
      </c>
      <c r="J597" s="241"/>
      <c r="K597" s="242">
        <f>ROUND(E597*J597,2)</f>
        <v>0</v>
      </c>
      <c r="L597" s="242">
        <v>21</v>
      </c>
      <c r="M597" s="242">
        <f>G597*(1+L597/100)</f>
        <v>0</v>
      </c>
      <c r="N597" s="240">
        <v>1.2529999999999999E-2</v>
      </c>
      <c r="O597" s="240">
        <f>ROUND(E597*N597,2)</f>
        <v>0.06</v>
      </c>
      <c r="P597" s="240">
        <v>0</v>
      </c>
      <c r="Q597" s="240">
        <f>ROUND(E597*P597,2)</f>
        <v>0</v>
      </c>
      <c r="R597" s="242" t="s">
        <v>249</v>
      </c>
      <c r="S597" s="242" t="s">
        <v>205</v>
      </c>
      <c r="T597" s="243" t="s">
        <v>206</v>
      </c>
      <c r="U597" s="221">
        <v>1.23</v>
      </c>
      <c r="V597" s="221">
        <f>ROUND(E597*U597,2)</f>
        <v>6.15</v>
      </c>
      <c r="W597" s="221"/>
      <c r="X597" s="221" t="s">
        <v>207</v>
      </c>
      <c r="Y597" s="221" t="s">
        <v>208</v>
      </c>
      <c r="Z597" s="210"/>
      <c r="AA597" s="210"/>
      <c r="AB597" s="210"/>
      <c r="AC597" s="210"/>
      <c r="AD597" s="210"/>
      <c r="AE597" s="210"/>
      <c r="AF597" s="210"/>
      <c r="AG597" s="210" t="s">
        <v>209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2" x14ac:dyDescent="0.2">
      <c r="A598" s="217"/>
      <c r="B598" s="218"/>
      <c r="C598" s="254" t="s">
        <v>745</v>
      </c>
      <c r="D598" s="244"/>
      <c r="E598" s="244"/>
      <c r="F598" s="244"/>
      <c r="G598" s="244"/>
      <c r="H598" s="221"/>
      <c r="I598" s="221"/>
      <c r="J598" s="221"/>
      <c r="K598" s="221"/>
      <c r="L598" s="221"/>
      <c r="M598" s="221"/>
      <c r="N598" s="220"/>
      <c r="O598" s="220"/>
      <c r="P598" s="220"/>
      <c r="Q598" s="220"/>
      <c r="R598" s="221"/>
      <c r="S598" s="221"/>
      <c r="T598" s="221"/>
      <c r="U598" s="221"/>
      <c r="V598" s="221"/>
      <c r="W598" s="221"/>
      <c r="X598" s="221"/>
      <c r="Y598" s="221"/>
      <c r="Z598" s="210"/>
      <c r="AA598" s="210"/>
      <c r="AB598" s="210"/>
      <c r="AC598" s="210"/>
      <c r="AD598" s="210"/>
      <c r="AE598" s="210"/>
      <c r="AF598" s="210"/>
      <c r="AG598" s="210" t="s">
        <v>211</v>
      </c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2" x14ac:dyDescent="0.2">
      <c r="A599" s="217"/>
      <c r="B599" s="218"/>
      <c r="C599" s="255" t="s">
        <v>750</v>
      </c>
      <c r="D599" s="223"/>
      <c r="E599" s="224">
        <v>5</v>
      </c>
      <c r="F599" s="221"/>
      <c r="G599" s="221"/>
      <c r="H599" s="221"/>
      <c r="I599" s="221"/>
      <c r="J599" s="221"/>
      <c r="K599" s="221"/>
      <c r="L599" s="221"/>
      <c r="M599" s="221"/>
      <c r="N599" s="220"/>
      <c r="O599" s="220"/>
      <c r="P599" s="220"/>
      <c r="Q599" s="220"/>
      <c r="R599" s="221"/>
      <c r="S599" s="221"/>
      <c r="T599" s="221"/>
      <c r="U599" s="221"/>
      <c r="V599" s="221"/>
      <c r="W599" s="221"/>
      <c r="X599" s="221"/>
      <c r="Y599" s="221"/>
      <c r="Z599" s="210"/>
      <c r="AA599" s="210"/>
      <c r="AB599" s="210"/>
      <c r="AC599" s="210"/>
      <c r="AD599" s="210"/>
      <c r="AE599" s="210"/>
      <c r="AF599" s="210"/>
      <c r="AG599" s="210" t="s">
        <v>213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2" x14ac:dyDescent="0.2">
      <c r="A600" s="217"/>
      <c r="B600" s="218"/>
      <c r="C600" s="256"/>
      <c r="D600" s="246"/>
      <c r="E600" s="246"/>
      <c r="F600" s="246"/>
      <c r="G600" s="246"/>
      <c r="H600" s="221"/>
      <c r="I600" s="221"/>
      <c r="J600" s="221"/>
      <c r="K600" s="221"/>
      <c r="L600" s="221"/>
      <c r="M600" s="221"/>
      <c r="N600" s="220"/>
      <c r="O600" s="220"/>
      <c r="P600" s="220"/>
      <c r="Q600" s="220"/>
      <c r="R600" s="221"/>
      <c r="S600" s="221"/>
      <c r="T600" s="221"/>
      <c r="U600" s="221"/>
      <c r="V600" s="221"/>
      <c r="W600" s="221"/>
      <c r="X600" s="221"/>
      <c r="Y600" s="221"/>
      <c r="Z600" s="210"/>
      <c r="AA600" s="210"/>
      <c r="AB600" s="210"/>
      <c r="AC600" s="210"/>
      <c r="AD600" s="210"/>
      <c r="AE600" s="210"/>
      <c r="AF600" s="210"/>
      <c r="AG600" s="210" t="s">
        <v>214</v>
      </c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1" x14ac:dyDescent="0.2">
      <c r="A601" s="237">
        <v>138</v>
      </c>
      <c r="B601" s="238" t="s">
        <v>751</v>
      </c>
      <c r="C601" s="253" t="s">
        <v>752</v>
      </c>
      <c r="D601" s="239" t="s">
        <v>356</v>
      </c>
      <c r="E601" s="240">
        <v>1</v>
      </c>
      <c r="F601" s="241"/>
      <c r="G601" s="242">
        <f>ROUND(E601*F601,2)</f>
        <v>0</v>
      </c>
      <c r="H601" s="241"/>
      <c r="I601" s="242">
        <f>ROUND(E601*H601,2)</f>
        <v>0</v>
      </c>
      <c r="J601" s="241"/>
      <c r="K601" s="242">
        <f>ROUND(E601*J601,2)</f>
        <v>0</v>
      </c>
      <c r="L601" s="242">
        <v>21</v>
      </c>
      <c r="M601" s="242">
        <f>G601*(1+L601/100)</f>
        <v>0</v>
      </c>
      <c r="N601" s="240">
        <v>2.5870000000000001E-2</v>
      </c>
      <c r="O601" s="240">
        <f>ROUND(E601*N601,2)</f>
        <v>0.03</v>
      </c>
      <c r="P601" s="240">
        <v>0</v>
      </c>
      <c r="Q601" s="240">
        <f>ROUND(E601*P601,2)</f>
        <v>0</v>
      </c>
      <c r="R601" s="242" t="s">
        <v>249</v>
      </c>
      <c r="S601" s="242" t="s">
        <v>205</v>
      </c>
      <c r="T601" s="243" t="s">
        <v>206</v>
      </c>
      <c r="U601" s="221">
        <v>1.23</v>
      </c>
      <c r="V601" s="221">
        <f>ROUND(E601*U601,2)</f>
        <v>1.23</v>
      </c>
      <c r="W601" s="221"/>
      <c r="X601" s="221" t="s">
        <v>207</v>
      </c>
      <c r="Y601" s="221" t="s">
        <v>208</v>
      </c>
      <c r="Z601" s="210"/>
      <c r="AA601" s="210"/>
      <c r="AB601" s="210"/>
      <c r="AC601" s="210"/>
      <c r="AD601" s="210"/>
      <c r="AE601" s="210"/>
      <c r="AF601" s="210"/>
      <c r="AG601" s="210" t="s">
        <v>209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2" x14ac:dyDescent="0.2">
      <c r="A602" s="217"/>
      <c r="B602" s="218"/>
      <c r="C602" s="254" t="s">
        <v>745</v>
      </c>
      <c r="D602" s="244"/>
      <c r="E602" s="244"/>
      <c r="F602" s="244"/>
      <c r="G602" s="244"/>
      <c r="H602" s="221"/>
      <c r="I602" s="221"/>
      <c r="J602" s="221"/>
      <c r="K602" s="221"/>
      <c r="L602" s="221"/>
      <c r="M602" s="221"/>
      <c r="N602" s="220"/>
      <c r="O602" s="220"/>
      <c r="P602" s="220"/>
      <c r="Q602" s="220"/>
      <c r="R602" s="221"/>
      <c r="S602" s="221"/>
      <c r="T602" s="221"/>
      <c r="U602" s="221"/>
      <c r="V602" s="221"/>
      <c r="W602" s="221"/>
      <c r="X602" s="221"/>
      <c r="Y602" s="221"/>
      <c r="Z602" s="210"/>
      <c r="AA602" s="210"/>
      <c r="AB602" s="210"/>
      <c r="AC602" s="210"/>
      <c r="AD602" s="210"/>
      <c r="AE602" s="210"/>
      <c r="AF602" s="210"/>
      <c r="AG602" s="210" t="s">
        <v>211</v>
      </c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2" x14ac:dyDescent="0.2">
      <c r="A603" s="217"/>
      <c r="B603" s="218"/>
      <c r="C603" s="255" t="s">
        <v>753</v>
      </c>
      <c r="D603" s="223"/>
      <c r="E603" s="224">
        <v>1</v>
      </c>
      <c r="F603" s="221"/>
      <c r="G603" s="221"/>
      <c r="H603" s="221"/>
      <c r="I603" s="221"/>
      <c r="J603" s="221"/>
      <c r="K603" s="221"/>
      <c r="L603" s="221"/>
      <c r="M603" s="221"/>
      <c r="N603" s="220"/>
      <c r="O603" s="220"/>
      <c r="P603" s="220"/>
      <c r="Q603" s="220"/>
      <c r="R603" s="221"/>
      <c r="S603" s="221"/>
      <c r="T603" s="221"/>
      <c r="U603" s="221"/>
      <c r="V603" s="221"/>
      <c r="W603" s="221"/>
      <c r="X603" s="221"/>
      <c r="Y603" s="221"/>
      <c r="Z603" s="210"/>
      <c r="AA603" s="210"/>
      <c r="AB603" s="210"/>
      <c r="AC603" s="210"/>
      <c r="AD603" s="210"/>
      <c r="AE603" s="210"/>
      <c r="AF603" s="210"/>
      <c r="AG603" s="210" t="s">
        <v>213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2" x14ac:dyDescent="0.2">
      <c r="A604" s="217"/>
      <c r="B604" s="218"/>
      <c r="C604" s="256"/>
      <c r="D604" s="246"/>
      <c r="E604" s="246"/>
      <c r="F604" s="246"/>
      <c r="G604" s="246"/>
      <c r="H604" s="221"/>
      <c r="I604" s="221"/>
      <c r="J604" s="221"/>
      <c r="K604" s="221"/>
      <c r="L604" s="221"/>
      <c r="M604" s="221"/>
      <c r="N604" s="220"/>
      <c r="O604" s="220"/>
      <c r="P604" s="220"/>
      <c r="Q604" s="220"/>
      <c r="R604" s="221"/>
      <c r="S604" s="221"/>
      <c r="T604" s="221"/>
      <c r="U604" s="221"/>
      <c r="V604" s="221"/>
      <c r="W604" s="221"/>
      <c r="X604" s="221"/>
      <c r="Y604" s="221"/>
      <c r="Z604" s="210"/>
      <c r="AA604" s="210"/>
      <c r="AB604" s="210"/>
      <c r="AC604" s="210"/>
      <c r="AD604" s="210"/>
      <c r="AE604" s="210"/>
      <c r="AF604" s="210"/>
      <c r="AG604" s="210" t="s">
        <v>214</v>
      </c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">
      <c r="A605" s="237">
        <v>139</v>
      </c>
      <c r="B605" s="238" t="s">
        <v>754</v>
      </c>
      <c r="C605" s="253" t="s">
        <v>755</v>
      </c>
      <c r="D605" s="239" t="s">
        <v>366</v>
      </c>
      <c r="E605" s="240">
        <v>3</v>
      </c>
      <c r="F605" s="241"/>
      <c r="G605" s="242">
        <f>ROUND(E605*F605,2)</f>
        <v>0</v>
      </c>
      <c r="H605" s="241"/>
      <c r="I605" s="242">
        <f>ROUND(E605*H605,2)</f>
        <v>0</v>
      </c>
      <c r="J605" s="241"/>
      <c r="K605" s="242">
        <f>ROUND(E605*J605,2)</f>
        <v>0</v>
      </c>
      <c r="L605" s="242">
        <v>21</v>
      </c>
      <c r="M605" s="242">
        <f>G605*(1+L605/100)</f>
        <v>0</v>
      </c>
      <c r="N605" s="240">
        <v>1.0000000000000001E-5</v>
      </c>
      <c r="O605" s="240">
        <f>ROUND(E605*N605,2)</f>
        <v>0</v>
      </c>
      <c r="P605" s="240">
        <v>0</v>
      </c>
      <c r="Q605" s="240">
        <f>ROUND(E605*P605,2)</f>
        <v>0</v>
      </c>
      <c r="R605" s="242" t="s">
        <v>249</v>
      </c>
      <c r="S605" s="242" t="s">
        <v>205</v>
      </c>
      <c r="T605" s="243" t="s">
        <v>206</v>
      </c>
      <c r="U605" s="221">
        <v>0.17</v>
      </c>
      <c r="V605" s="221">
        <f>ROUND(E605*U605,2)</f>
        <v>0.51</v>
      </c>
      <c r="W605" s="221"/>
      <c r="X605" s="221" t="s">
        <v>207</v>
      </c>
      <c r="Y605" s="221" t="s">
        <v>208</v>
      </c>
      <c r="Z605" s="210"/>
      <c r="AA605" s="210"/>
      <c r="AB605" s="210"/>
      <c r="AC605" s="210"/>
      <c r="AD605" s="210"/>
      <c r="AE605" s="210"/>
      <c r="AF605" s="210"/>
      <c r="AG605" s="210" t="s">
        <v>209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2" x14ac:dyDescent="0.2">
      <c r="A606" s="217"/>
      <c r="B606" s="218"/>
      <c r="C606" s="255" t="s">
        <v>756</v>
      </c>
      <c r="D606" s="223"/>
      <c r="E606" s="224">
        <v>2</v>
      </c>
      <c r="F606" s="221"/>
      <c r="G606" s="221"/>
      <c r="H606" s="221"/>
      <c r="I606" s="221"/>
      <c r="J606" s="221"/>
      <c r="K606" s="221"/>
      <c r="L606" s="221"/>
      <c r="M606" s="221"/>
      <c r="N606" s="220"/>
      <c r="O606" s="220"/>
      <c r="P606" s="220"/>
      <c r="Q606" s="220"/>
      <c r="R606" s="221"/>
      <c r="S606" s="221"/>
      <c r="T606" s="221"/>
      <c r="U606" s="221"/>
      <c r="V606" s="221"/>
      <c r="W606" s="221"/>
      <c r="X606" s="221"/>
      <c r="Y606" s="221"/>
      <c r="Z606" s="210"/>
      <c r="AA606" s="210"/>
      <c r="AB606" s="210"/>
      <c r="AC606" s="210"/>
      <c r="AD606" s="210"/>
      <c r="AE606" s="210"/>
      <c r="AF606" s="210"/>
      <c r="AG606" s="210" t="s">
        <v>213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3" x14ac:dyDescent="0.2">
      <c r="A607" s="217"/>
      <c r="B607" s="218"/>
      <c r="C607" s="255" t="s">
        <v>757</v>
      </c>
      <c r="D607" s="223"/>
      <c r="E607" s="224">
        <v>1</v>
      </c>
      <c r="F607" s="221"/>
      <c r="G607" s="221"/>
      <c r="H607" s="221"/>
      <c r="I607" s="221"/>
      <c r="J607" s="221"/>
      <c r="K607" s="221"/>
      <c r="L607" s="221"/>
      <c r="M607" s="221"/>
      <c r="N607" s="220"/>
      <c r="O607" s="220"/>
      <c r="P607" s="220"/>
      <c r="Q607" s="220"/>
      <c r="R607" s="221"/>
      <c r="S607" s="221"/>
      <c r="T607" s="221"/>
      <c r="U607" s="221"/>
      <c r="V607" s="221"/>
      <c r="W607" s="221"/>
      <c r="X607" s="221"/>
      <c r="Y607" s="221"/>
      <c r="Z607" s="210"/>
      <c r="AA607" s="210"/>
      <c r="AB607" s="210"/>
      <c r="AC607" s="210"/>
      <c r="AD607" s="210"/>
      <c r="AE607" s="210"/>
      <c r="AF607" s="210"/>
      <c r="AG607" s="210" t="s">
        <v>213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2" x14ac:dyDescent="0.2">
      <c r="A608" s="217"/>
      <c r="B608" s="218"/>
      <c r="C608" s="256"/>
      <c r="D608" s="246"/>
      <c r="E608" s="246"/>
      <c r="F608" s="246"/>
      <c r="G608" s="246"/>
      <c r="H608" s="221"/>
      <c r="I608" s="221"/>
      <c r="J608" s="221"/>
      <c r="K608" s="221"/>
      <c r="L608" s="221"/>
      <c r="M608" s="221"/>
      <c r="N608" s="220"/>
      <c r="O608" s="220"/>
      <c r="P608" s="220"/>
      <c r="Q608" s="220"/>
      <c r="R608" s="221"/>
      <c r="S608" s="221"/>
      <c r="T608" s="221"/>
      <c r="U608" s="221"/>
      <c r="V608" s="221"/>
      <c r="W608" s="221"/>
      <c r="X608" s="221"/>
      <c r="Y608" s="221"/>
      <c r="Z608" s="210"/>
      <c r="AA608" s="210"/>
      <c r="AB608" s="210"/>
      <c r="AC608" s="210"/>
      <c r="AD608" s="210"/>
      <c r="AE608" s="210"/>
      <c r="AF608" s="210"/>
      <c r="AG608" s="210" t="s">
        <v>214</v>
      </c>
      <c r="AH608" s="210"/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">
      <c r="A609" s="237">
        <v>140</v>
      </c>
      <c r="B609" s="238" t="s">
        <v>758</v>
      </c>
      <c r="C609" s="253" t="s">
        <v>759</v>
      </c>
      <c r="D609" s="239" t="s">
        <v>366</v>
      </c>
      <c r="E609" s="240">
        <v>7</v>
      </c>
      <c r="F609" s="241"/>
      <c r="G609" s="242">
        <f>ROUND(E609*F609,2)</f>
        <v>0</v>
      </c>
      <c r="H609" s="241"/>
      <c r="I609" s="242">
        <f>ROUND(E609*H609,2)</f>
        <v>0</v>
      </c>
      <c r="J609" s="241"/>
      <c r="K609" s="242">
        <f>ROUND(E609*J609,2)</f>
        <v>0</v>
      </c>
      <c r="L609" s="242">
        <v>21</v>
      </c>
      <c r="M609" s="242">
        <f>G609*(1+L609/100)</f>
        <v>0</v>
      </c>
      <c r="N609" s="240">
        <v>4.0000000000000003E-5</v>
      </c>
      <c r="O609" s="240">
        <f>ROUND(E609*N609,2)</f>
        <v>0</v>
      </c>
      <c r="P609" s="240">
        <v>0</v>
      </c>
      <c r="Q609" s="240">
        <f>ROUND(E609*P609,2)</f>
        <v>0</v>
      </c>
      <c r="R609" s="242" t="s">
        <v>249</v>
      </c>
      <c r="S609" s="242" t="s">
        <v>205</v>
      </c>
      <c r="T609" s="243" t="s">
        <v>206</v>
      </c>
      <c r="U609" s="221">
        <v>0.25</v>
      </c>
      <c r="V609" s="221">
        <f>ROUND(E609*U609,2)</f>
        <v>1.75</v>
      </c>
      <c r="W609" s="221"/>
      <c r="X609" s="221" t="s">
        <v>207</v>
      </c>
      <c r="Y609" s="221" t="s">
        <v>208</v>
      </c>
      <c r="Z609" s="210"/>
      <c r="AA609" s="210"/>
      <c r="AB609" s="210"/>
      <c r="AC609" s="210"/>
      <c r="AD609" s="210"/>
      <c r="AE609" s="210"/>
      <c r="AF609" s="210"/>
      <c r="AG609" s="210" t="s">
        <v>209</v>
      </c>
      <c r="AH609" s="210"/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2" x14ac:dyDescent="0.2">
      <c r="A610" s="217"/>
      <c r="B610" s="218"/>
      <c r="C610" s="255" t="s">
        <v>760</v>
      </c>
      <c r="D610" s="223"/>
      <c r="E610" s="224">
        <v>2</v>
      </c>
      <c r="F610" s="221"/>
      <c r="G610" s="221"/>
      <c r="H610" s="221"/>
      <c r="I610" s="221"/>
      <c r="J610" s="221"/>
      <c r="K610" s="221"/>
      <c r="L610" s="221"/>
      <c r="M610" s="221"/>
      <c r="N610" s="220"/>
      <c r="O610" s="220"/>
      <c r="P610" s="220"/>
      <c r="Q610" s="220"/>
      <c r="R610" s="221"/>
      <c r="S610" s="221"/>
      <c r="T610" s="221"/>
      <c r="U610" s="221"/>
      <c r="V610" s="221"/>
      <c r="W610" s="221"/>
      <c r="X610" s="221"/>
      <c r="Y610" s="221"/>
      <c r="Z610" s="210"/>
      <c r="AA610" s="210"/>
      <c r="AB610" s="210"/>
      <c r="AC610" s="210"/>
      <c r="AD610" s="210"/>
      <c r="AE610" s="210"/>
      <c r="AF610" s="210"/>
      <c r="AG610" s="210" t="s">
        <v>213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3" x14ac:dyDescent="0.2">
      <c r="A611" s="217"/>
      <c r="B611" s="218"/>
      <c r="C611" s="255" t="s">
        <v>761</v>
      </c>
      <c r="D611" s="223"/>
      <c r="E611" s="224">
        <v>3</v>
      </c>
      <c r="F611" s="221"/>
      <c r="G611" s="221"/>
      <c r="H611" s="221"/>
      <c r="I611" s="221"/>
      <c r="J611" s="221"/>
      <c r="K611" s="221"/>
      <c r="L611" s="221"/>
      <c r="M611" s="221"/>
      <c r="N611" s="220"/>
      <c r="O611" s="220"/>
      <c r="P611" s="220"/>
      <c r="Q611" s="220"/>
      <c r="R611" s="221"/>
      <c r="S611" s="221"/>
      <c r="T611" s="221"/>
      <c r="U611" s="221"/>
      <c r="V611" s="221"/>
      <c r="W611" s="221"/>
      <c r="X611" s="221"/>
      <c r="Y611" s="221"/>
      <c r="Z611" s="210"/>
      <c r="AA611" s="210"/>
      <c r="AB611" s="210"/>
      <c r="AC611" s="210"/>
      <c r="AD611" s="210"/>
      <c r="AE611" s="210"/>
      <c r="AF611" s="210"/>
      <c r="AG611" s="210" t="s">
        <v>213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3" x14ac:dyDescent="0.2">
      <c r="A612" s="217"/>
      <c r="B612" s="218"/>
      <c r="C612" s="255" t="s">
        <v>762</v>
      </c>
      <c r="D612" s="223"/>
      <c r="E612" s="224">
        <v>2</v>
      </c>
      <c r="F612" s="221"/>
      <c r="G612" s="221"/>
      <c r="H612" s="221"/>
      <c r="I612" s="221"/>
      <c r="J612" s="221"/>
      <c r="K612" s="221"/>
      <c r="L612" s="221"/>
      <c r="M612" s="221"/>
      <c r="N612" s="220"/>
      <c r="O612" s="220"/>
      <c r="P612" s="220"/>
      <c r="Q612" s="220"/>
      <c r="R612" s="221"/>
      <c r="S612" s="221"/>
      <c r="T612" s="221"/>
      <c r="U612" s="221"/>
      <c r="V612" s="221"/>
      <c r="W612" s="221"/>
      <c r="X612" s="221"/>
      <c r="Y612" s="221"/>
      <c r="Z612" s="210"/>
      <c r="AA612" s="210"/>
      <c r="AB612" s="210"/>
      <c r="AC612" s="210"/>
      <c r="AD612" s="210"/>
      <c r="AE612" s="210"/>
      <c r="AF612" s="210"/>
      <c r="AG612" s="210" t="s">
        <v>213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2" x14ac:dyDescent="0.2">
      <c r="A613" s="217"/>
      <c r="B613" s="218"/>
      <c r="C613" s="256"/>
      <c r="D613" s="246"/>
      <c r="E613" s="246"/>
      <c r="F613" s="246"/>
      <c r="G613" s="246"/>
      <c r="H613" s="221"/>
      <c r="I613" s="221"/>
      <c r="J613" s="221"/>
      <c r="K613" s="221"/>
      <c r="L613" s="221"/>
      <c r="M613" s="221"/>
      <c r="N613" s="220"/>
      <c r="O613" s="220"/>
      <c r="P613" s="220"/>
      <c r="Q613" s="220"/>
      <c r="R613" s="221"/>
      <c r="S613" s="221"/>
      <c r="T613" s="221"/>
      <c r="U613" s="221"/>
      <c r="V613" s="221"/>
      <c r="W613" s="221"/>
      <c r="X613" s="221"/>
      <c r="Y613" s="221"/>
      <c r="Z613" s="210"/>
      <c r="AA613" s="210"/>
      <c r="AB613" s="210"/>
      <c r="AC613" s="210"/>
      <c r="AD613" s="210"/>
      <c r="AE613" s="210"/>
      <c r="AF613" s="210"/>
      <c r="AG613" s="210" t="s">
        <v>214</v>
      </c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">
      <c r="A614" s="237">
        <v>141</v>
      </c>
      <c r="B614" s="238" t="s">
        <v>763</v>
      </c>
      <c r="C614" s="253" t="s">
        <v>764</v>
      </c>
      <c r="D614" s="239" t="s">
        <v>366</v>
      </c>
      <c r="E614" s="240">
        <v>3</v>
      </c>
      <c r="F614" s="241"/>
      <c r="G614" s="242">
        <f>ROUND(E614*F614,2)</f>
        <v>0</v>
      </c>
      <c r="H614" s="241"/>
      <c r="I614" s="242">
        <f>ROUND(E614*H614,2)</f>
        <v>0</v>
      </c>
      <c r="J614" s="241"/>
      <c r="K614" s="242">
        <f>ROUND(E614*J614,2)</f>
        <v>0</v>
      </c>
      <c r="L614" s="242">
        <v>21</v>
      </c>
      <c r="M614" s="242">
        <f>G614*(1+L614/100)</f>
        <v>0</v>
      </c>
      <c r="N614" s="240">
        <v>0</v>
      </c>
      <c r="O614" s="240">
        <f>ROUND(E614*N614,2)</f>
        <v>0</v>
      </c>
      <c r="P614" s="240">
        <v>0</v>
      </c>
      <c r="Q614" s="240">
        <f>ROUND(E614*P614,2)</f>
        <v>0</v>
      </c>
      <c r="R614" s="242" t="s">
        <v>249</v>
      </c>
      <c r="S614" s="242" t="s">
        <v>205</v>
      </c>
      <c r="T614" s="243" t="s">
        <v>206</v>
      </c>
      <c r="U614" s="221">
        <v>0.11890000000000001</v>
      </c>
      <c r="V614" s="221">
        <f>ROUND(E614*U614,2)</f>
        <v>0.36</v>
      </c>
      <c r="W614" s="221"/>
      <c r="X614" s="221" t="s">
        <v>207</v>
      </c>
      <c r="Y614" s="221" t="s">
        <v>208</v>
      </c>
      <c r="Z614" s="210"/>
      <c r="AA614" s="210"/>
      <c r="AB614" s="210"/>
      <c r="AC614" s="210"/>
      <c r="AD614" s="210"/>
      <c r="AE614" s="210"/>
      <c r="AF614" s="210"/>
      <c r="AG614" s="210" t="s">
        <v>209</v>
      </c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2" x14ac:dyDescent="0.2">
      <c r="A615" s="217"/>
      <c r="B615" s="218"/>
      <c r="C615" s="257"/>
      <c r="D615" s="248"/>
      <c r="E615" s="248"/>
      <c r="F615" s="248"/>
      <c r="G615" s="248"/>
      <c r="H615" s="221"/>
      <c r="I615" s="221"/>
      <c r="J615" s="221"/>
      <c r="K615" s="221"/>
      <c r="L615" s="221"/>
      <c r="M615" s="221"/>
      <c r="N615" s="220"/>
      <c r="O615" s="220"/>
      <c r="P615" s="220"/>
      <c r="Q615" s="220"/>
      <c r="R615" s="221"/>
      <c r="S615" s="221"/>
      <c r="T615" s="221"/>
      <c r="U615" s="221"/>
      <c r="V615" s="221"/>
      <c r="W615" s="221"/>
      <c r="X615" s="221"/>
      <c r="Y615" s="221"/>
      <c r="Z615" s="210"/>
      <c r="AA615" s="210"/>
      <c r="AB615" s="210"/>
      <c r="AC615" s="210"/>
      <c r="AD615" s="210"/>
      <c r="AE615" s="210"/>
      <c r="AF615" s="210"/>
      <c r="AG615" s="210" t="s">
        <v>214</v>
      </c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">
      <c r="A616" s="237">
        <v>142</v>
      </c>
      <c r="B616" s="238" t="s">
        <v>765</v>
      </c>
      <c r="C616" s="253" t="s">
        <v>766</v>
      </c>
      <c r="D616" s="239" t="s">
        <v>254</v>
      </c>
      <c r="E616" s="240">
        <v>93.284999999999997</v>
      </c>
      <c r="F616" s="241"/>
      <c r="G616" s="242">
        <f>ROUND(E616*F616,2)</f>
        <v>0</v>
      </c>
      <c r="H616" s="241"/>
      <c r="I616" s="242">
        <f>ROUND(E616*H616,2)</f>
        <v>0</v>
      </c>
      <c r="J616" s="241"/>
      <c r="K616" s="242">
        <f>ROUND(E616*J616,2)</f>
        <v>0</v>
      </c>
      <c r="L616" s="242">
        <v>21</v>
      </c>
      <c r="M616" s="242">
        <f>G616*(1+L616/100)</f>
        <v>0</v>
      </c>
      <c r="N616" s="240">
        <v>0</v>
      </c>
      <c r="O616" s="240">
        <f>ROUND(E616*N616,2)</f>
        <v>0</v>
      </c>
      <c r="P616" s="240">
        <v>0</v>
      </c>
      <c r="Q616" s="240">
        <f>ROUND(E616*P616,2)</f>
        <v>0</v>
      </c>
      <c r="R616" s="242"/>
      <c r="S616" s="242" t="s">
        <v>348</v>
      </c>
      <c r="T616" s="243" t="s">
        <v>206</v>
      </c>
      <c r="U616" s="221">
        <v>0.41699999999999998</v>
      </c>
      <c r="V616" s="221">
        <f>ROUND(E616*U616,2)</f>
        <v>38.9</v>
      </c>
      <c r="W616" s="221"/>
      <c r="X616" s="221" t="s">
        <v>207</v>
      </c>
      <c r="Y616" s="221" t="s">
        <v>208</v>
      </c>
      <c r="Z616" s="210"/>
      <c r="AA616" s="210"/>
      <c r="AB616" s="210"/>
      <c r="AC616" s="210"/>
      <c r="AD616" s="210"/>
      <c r="AE616" s="210"/>
      <c r="AF616" s="210"/>
      <c r="AG616" s="210" t="s">
        <v>209</v>
      </c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2" x14ac:dyDescent="0.2">
      <c r="A617" s="217"/>
      <c r="B617" s="218"/>
      <c r="C617" s="255" t="s">
        <v>635</v>
      </c>
      <c r="D617" s="223"/>
      <c r="E617" s="224">
        <v>93.284999999999997</v>
      </c>
      <c r="F617" s="221"/>
      <c r="G617" s="221"/>
      <c r="H617" s="221"/>
      <c r="I617" s="221"/>
      <c r="J617" s="221"/>
      <c r="K617" s="221"/>
      <c r="L617" s="221"/>
      <c r="M617" s="221"/>
      <c r="N617" s="220"/>
      <c r="O617" s="220"/>
      <c r="P617" s="220"/>
      <c r="Q617" s="220"/>
      <c r="R617" s="221"/>
      <c r="S617" s="221"/>
      <c r="T617" s="221"/>
      <c r="U617" s="221"/>
      <c r="V617" s="221"/>
      <c r="W617" s="221"/>
      <c r="X617" s="221"/>
      <c r="Y617" s="221"/>
      <c r="Z617" s="210"/>
      <c r="AA617" s="210"/>
      <c r="AB617" s="210"/>
      <c r="AC617" s="210"/>
      <c r="AD617" s="210"/>
      <c r="AE617" s="210"/>
      <c r="AF617" s="210"/>
      <c r="AG617" s="210" t="s">
        <v>213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2" x14ac:dyDescent="0.2">
      <c r="A618" s="217"/>
      <c r="B618" s="218"/>
      <c r="C618" s="256"/>
      <c r="D618" s="246"/>
      <c r="E618" s="246"/>
      <c r="F618" s="246"/>
      <c r="G618" s="246"/>
      <c r="H618" s="221"/>
      <c r="I618" s="221"/>
      <c r="J618" s="221"/>
      <c r="K618" s="221"/>
      <c r="L618" s="221"/>
      <c r="M618" s="221"/>
      <c r="N618" s="220"/>
      <c r="O618" s="220"/>
      <c r="P618" s="220"/>
      <c r="Q618" s="220"/>
      <c r="R618" s="221"/>
      <c r="S618" s="221"/>
      <c r="T618" s="221"/>
      <c r="U618" s="221"/>
      <c r="V618" s="221"/>
      <c r="W618" s="221"/>
      <c r="X618" s="221"/>
      <c r="Y618" s="221"/>
      <c r="Z618" s="210"/>
      <c r="AA618" s="210"/>
      <c r="AB618" s="210"/>
      <c r="AC618" s="210"/>
      <c r="AD618" s="210"/>
      <c r="AE618" s="210"/>
      <c r="AF618" s="210"/>
      <c r="AG618" s="210" t="s">
        <v>214</v>
      </c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1" x14ac:dyDescent="0.2">
      <c r="A619" s="237">
        <v>143</v>
      </c>
      <c r="B619" s="238" t="s">
        <v>767</v>
      </c>
      <c r="C619" s="253" t="s">
        <v>768</v>
      </c>
      <c r="D619" s="239" t="s">
        <v>366</v>
      </c>
      <c r="E619" s="240">
        <v>2</v>
      </c>
      <c r="F619" s="241"/>
      <c r="G619" s="242">
        <f>ROUND(E619*F619,2)</f>
        <v>0</v>
      </c>
      <c r="H619" s="241"/>
      <c r="I619" s="242">
        <f>ROUND(E619*H619,2)</f>
        <v>0</v>
      </c>
      <c r="J619" s="241"/>
      <c r="K619" s="242">
        <f>ROUND(E619*J619,2)</f>
        <v>0</v>
      </c>
      <c r="L619" s="242">
        <v>21</v>
      </c>
      <c r="M619" s="242">
        <f>G619*(1+L619/100)</f>
        <v>0</v>
      </c>
      <c r="N619" s="240">
        <v>0</v>
      </c>
      <c r="O619" s="240">
        <f>ROUND(E619*N619,2)</f>
        <v>0</v>
      </c>
      <c r="P619" s="240">
        <v>0</v>
      </c>
      <c r="Q619" s="240">
        <f>ROUND(E619*P619,2)</f>
        <v>0</v>
      </c>
      <c r="R619" s="242"/>
      <c r="S619" s="242" t="s">
        <v>348</v>
      </c>
      <c r="T619" s="243" t="s">
        <v>349</v>
      </c>
      <c r="U619" s="221">
        <v>0</v>
      </c>
      <c r="V619" s="221">
        <f>ROUND(E619*U619,2)</f>
        <v>0</v>
      </c>
      <c r="W619" s="221"/>
      <c r="X619" s="221" t="s">
        <v>372</v>
      </c>
      <c r="Y619" s="221" t="s">
        <v>208</v>
      </c>
      <c r="Z619" s="210"/>
      <c r="AA619" s="210"/>
      <c r="AB619" s="210"/>
      <c r="AC619" s="210"/>
      <c r="AD619" s="210"/>
      <c r="AE619" s="210"/>
      <c r="AF619" s="210"/>
      <c r="AG619" s="210" t="s">
        <v>373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2" x14ac:dyDescent="0.2">
      <c r="A620" s="217"/>
      <c r="B620" s="218"/>
      <c r="C620" s="255" t="s">
        <v>762</v>
      </c>
      <c r="D620" s="223"/>
      <c r="E620" s="224">
        <v>2</v>
      </c>
      <c r="F620" s="221"/>
      <c r="G620" s="221"/>
      <c r="H620" s="221"/>
      <c r="I620" s="221"/>
      <c r="J620" s="221"/>
      <c r="K620" s="221"/>
      <c r="L620" s="221"/>
      <c r="M620" s="221"/>
      <c r="N620" s="220"/>
      <c r="O620" s="220"/>
      <c r="P620" s="220"/>
      <c r="Q620" s="220"/>
      <c r="R620" s="221"/>
      <c r="S620" s="221"/>
      <c r="T620" s="221"/>
      <c r="U620" s="221"/>
      <c r="V620" s="221"/>
      <c r="W620" s="221"/>
      <c r="X620" s="221"/>
      <c r="Y620" s="221"/>
      <c r="Z620" s="210"/>
      <c r="AA620" s="210"/>
      <c r="AB620" s="210"/>
      <c r="AC620" s="210"/>
      <c r="AD620" s="210"/>
      <c r="AE620" s="210"/>
      <c r="AF620" s="210"/>
      <c r="AG620" s="210" t="s">
        <v>213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2" x14ac:dyDescent="0.2">
      <c r="A621" s="217"/>
      <c r="B621" s="218"/>
      <c r="C621" s="256"/>
      <c r="D621" s="246"/>
      <c r="E621" s="246"/>
      <c r="F621" s="246"/>
      <c r="G621" s="246"/>
      <c r="H621" s="221"/>
      <c r="I621" s="221"/>
      <c r="J621" s="221"/>
      <c r="K621" s="221"/>
      <c r="L621" s="221"/>
      <c r="M621" s="221"/>
      <c r="N621" s="220"/>
      <c r="O621" s="220"/>
      <c r="P621" s="220"/>
      <c r="Q621" s="220"/>
      <c r="R621" s="221"/>
      <c r="S621" s="221"/>
      <c r="T621" s="221"/>
      <c r="U621" s="221"/>
      <c r="V621" s="221"/>
      <c r="W621" s="221"/>
      <c r="X621" s="221"/>
      <c r="Y621" s="221"/>
      <c r="Z621" s="210"/>
      <c r="AA621" s="210"/>
      <c r="AB621" s="210"/>
      <c r="AC621" s="210"/>
      <c r="AD621" s="210"/>
      <c r="AE621" s="210"/>
      <c r="AF621" s="210"/>
      <c r="AG621" s="210" t="s">
        <v>214</v>
      </c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">
      <c r="A622" s="237">
        <v>144</v>
      </c>
      <c r="B622" s="238" t="s">
        <v>769</v>
      </c>
      <c r="C622" s="253" t="s">
        <v>770</v>
      </c>
      <c r="D622" s="239" t="s">
        <v>366</v>
      </c>
      <c r="E622" s="240">
        <v>2</v>
      </c>
      <c r="F622" s="241"/>
      <c r="G622" s="242">
        <f>ROUND(E622*F622,2)</f>
        <v>0</v>
      </c>
      <c r="H622" s="241"/>
      <c r="I622" s="242">
        <f>ROUND(E622*H622,2)</f>
        <v>0</v>
      </c>
      <c r="J622" s="241"/>
      <c r="K622" s="242">
        <f>ROUND(E622*J622,2)</f>
        <v>0</v>
      </c>
      <c r="L622" s="242">
        <v>21</v>
      </c>
      <c r="M622" s="242">
        <f>G622*(1+L622/100)</f>
        <v>0</v>
      </c>
      <c r="N622" s="240">
        <v>3.2000000000000002E-3</v>
      </c>
      <c r="O622" s="240">
        <f>ROUND(E622*N622,2)</f>
        <v>0.01</v>
      </c>
      <c r="P622" s="240">
        <v>0</v>
      </c>
      <c r="Q622" s="240">
        <f>ROUND(E622*P622,2)</f>
        <v>0</v>
      </c>
      <c r="R622" s="242"/>
      <c r="S622" s="242" t="s">
        <v>348</v>
      </c>
      <c r="T622" s="243" t="s">
        <v>349</v>
      </c>
      <c r="U622" s="221">
        <v>0</v>
      </c>
      <c r="V622" s="221">
        <f>ROUND(E622*U622,2)</f>
        <v>0</v>
      </c>
      <c r="W622" s="221"/>
      <c r="X622" s="221" t="s">
        <v>372</v>
      </c>
      <c r="Y622" s="221" t="s">
        <v>208</v>
      </c>
      <c r="Z622" s="210"/>
      <c r="AA622" s="210"/>
      <c r="AB622" s="210"/>
      <c r="AC622" s="210"/>
      <c r="AD622" s="210"/>
      <c r="AE622" s="210"/>
      <c r="AF622" s="210"/>
      <c r="AG622" s="210" t="s">
        <v>373</v>
      </c>
      <c r="AH622" s="210"/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2" x14ac:dyDescent="0.2">
      <c r="A623" s="217"/>
      <c r="B623" s="218"/>
      <c r="C623" s="257"/>
      <c r="D623" s="248"/>
      <c r="E623" s="248"/>
      <c r="F623" s="248"/>
      <c r="G623" s="248"/>
      <c r="H623" s="221"/>
      <c r="I623" s="221"/>
      <c r="J623" s="221"/>
      <c r="K623" s="221"/>
      <c r="L623" s="221"/>
      <c r="M623" s="221"/>
      <c r="N623" s="220"/>
      <c r="O623" s="220"/>
      <c r="P623" s="220"/>
      <c r="Q623" s="220"/>
      <c r="R623" s="221"/>
      <c r="S623" s="221"/>
      <c r="T623" s="221"/>
      <c r="U623" s="221"/>
      <c r="V623" s="221"/>
      <c r="W623" s="221"/>
      <c r="X623" s="221"/>
      <c r="Y623" s="221"/>
      <c r="Z623" s="210"/>
      <c r="AA623" s="210"/>
      <c r="AB623" s="210"/>
      <c r="AC623" s="210"/>
      <c r="AD623" s="210"/>
      <c r="AE623" s="210"/>
      <c r="AF623" s="210"/>
      <c r="AG623" s="210" t="s">
        <v>214</v>
      </c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">
      <c r="A624" s="237">
        <v>145</v>
      </c>
      <c r="B624" s="238" t="s">
        <v>771</v>
      </c>
      <c r="C624" s="253" t="s">
        <v>772</v>
      </c>
      <c r="D624" s="239" t="s">
        <v>366</v>
      </c>
      <c r="E624" s="240">
        <v>3</v>
      </c>
      <c r="F624" s="241"/>
      <c r="G624" s="242">
        <f>ROUND(E624*F624,2)</f>
        <v>0</v>
      </c>
      <c r="H624" s="241"/>
      <c r="I624" s="242">
        <f>ROUND(E624*H624,2)</f>
        <v>0</v>
      </c>
      <c r="J624" s="241"/>
      <c r="K624" s="242">
        <f>ROUND(E624*J624,2)</f>
        <v>0</v>
      </c>
      <c r="L624" s="242">
        <v>21</v>
      </c>
      <c r="M624" s="242">
        <f>G624*(1+L624/100)</f>
        <v>0</v>
      </c>
      <c r="N624" s="240">
        <v>0</v>
      </c>
      <c r="O624" s="240">
        <f>ROUND(E624*N624,2)</f>
        <v>0</v>
      </c>
      <c r="P624" s="240">
        <v>0</v>
      </c>
      <c r="Q624" s="240">
        <f>ROUND(E624*P624,2)</f>
        <v>0</v>
      </c>
      <c r="R624" s="242"/>
      <c r="S624" s="242" t="s">
        <v>348</v>
      </c>
      <c r="T624" s="243" t="s">
        <v>349</v>
      </c>
      <c r="U624" s="221">
        <v>0</v>
      </c>
      <c r="V624" s="221">
        <f>ROUND(E624*U624,2)</f>
        <v>0</v>
      </c>
      <c r="W624" s="221"/>
      <c r="X624" s="221" t="s">
        <v>372</v>
      </c>
      <c r="Y624" s="221" t="s">
        <v>208</v>
      </c>
      <c r="Z624" s="210"/>
      <c r="AA624" s="210"/>
      <c r="AB624" s="210"/>
      <c r="AC624" s="210"/>
      <c r="AD624" s="210"/>
      <c r="AE624" s="210"/>
      <c r="AF624" s="210"/>
      <c r="AG624" s="210" t="s">
        <v>373</v>
      </c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2" x14ac:dyDescent="0.2">
      <c r="A625" s="217"/>
      <c r="B625" s="218"/>
      <c r="C625" s="255" t="s">
        <v>761</v>
      </c>
      <c r="D625" s="223"/>
      <c r="E625" s="224">
        <v>3</v>
      </c>
      <c r="F625" s="221"/>
      <c r="G625" s="221"/>
      <c r="H625" s="221"/>
      <c r="I625" s="221"/>
      <c r="J625" s="221"/>
      <c r="K625" s="221"/>
      <c r="L625" s="221"/>
      <c r="M625" s="221"/>
      <c r="N625" s="220"/>
      <c r="O625" s="220"/>
      <c r="P625" s="220"/>
      <c r="Q625" s="220"/>
      <c r="R625" s="221"/>
      <c r="S625" s="221"/>
      <c r="T625" s="221"/>
      <c r="U625" s="221"/>
      <c r="V625" s="221"/>
      <c r="W625" s="221"/>
      <c r="X625" s="221"/>
      <c r="Y625" s="221"/>
      <c r="Z625" s="210"/>
      <c r="AA625" s="210"/>
      <c r="AB625" s="210"/>
      <c r="AC625" s="210"/>
      <c r="AD625" s="210"/>
      <c r="AE625" s="210"/>
      <c r="AF625" s="210"/>
      <c r="AG625" s="210" t="s">
        <v>213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2" x14ac:dyDescent="0.2">
      <c r="A626" s="217"/>
      <c r="B626" s="218"/>
      <c r="C626" s="256"/>
      <c r="D626" s="246"/>
      <c r="E626" s="246"/>
      <c r="F626" s="246"/>
      <c r="G626" s="246"/>
      <c r="H626" s="221"/>
      <c r="I626" s="221"/>
      <c r="J626" s="221"/>
      <c r="K626" s="221"/>
      <c r="L626" s="221"/>
      <c r="M626" s="221"/>
      <c r="N626" s="220"/>
      <c r="O626" s="220"/>
      <c r="P626" s="220"/>
      <c r="Q626" s="220"/>
      <c r="R626" s="221"/>
      <c r="S626" s="221"/>
      <c r="T626" s="221"/>
      <c r="U626" s="221"/>
      <c r="V626" s="221"/>
      <c r="W626" s="221"/>
      <c r="X626" s="221"/>
      <c r="Y626" s="221"/>
      <c r="Z626" s="210"/>
      <c r="AA626" s="210"/>
      <c r="AB626" s="210"/>
      <c r="AC626" s="210"/>
      <c r="AD626" s="210"/>
      <c r="AE626" s="210"/>
      <c r="AF626" s="210"/>
      <c r="AG626" s="210" t="s">
        <v>214</v>
      </c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">
      <c r="A627" s="237">
        <v>146</v>
      </c>
      <c r="B627" s="238" t="s">
        <v>773</v>
      </c>
      <c r="C627" s="253" t="s">
        <v>774</v>
      </c>
      <c r="D627" s="239" t="s">
        <v>366</v>
      </c>
      <c r="E627" s="240">
        <v>2</v>
      </c>
      <c r="F627" s="241"/>
      <c r="G627" s="242">
        <f>ROUND(E627*F627,2)</f>
        <v>0</v>
      </c>
      <c r="H627" s="241"/>
      <c r="I627" s="242">
        <f>ROUND(E627*H627,2)</f>
        <v>0</v>
      </c>
      <c r="J627" s="241"/>
      <c r="K627" s="242">
        <f>ROUND(E627*J627,2)</f>
        <v>0</v>
      </c>
      <c r="L627" s="242">
        <v>21</v>
      </c>
      <c r="M627" s="242">
        <f>G627*(1+L627/100)</f>
        <v>0</v>
      </c>
      <c r="N627" s="240">
        <v>0</v>
      </c>
      <c r="O627" s="240">
        <f>ROUND(E627*N627,2)</f>
        <v>0</v>
      </c>
      <c r="P627" s="240">
        <v>0</v>
      </c>
      <c r="Q627" s="240">
        <f>ROUND(E627*P627,2)</f>
        <v>0</v>
      </c>
      <c r="R627" s="242"/>
      <c r="S627" s="242" t="s">
        <v>348</v>
      </c>
      <c r="T627" s="243" t="s">
        <v>349</v>
      </c>
      <c r="U627" s="221">
        <v>0</v>
      </c>
      <c r="V627" s="221">
        <f>ROUND(E627*U627,2)</f>
        <v>0</v>
      </c>
      <c r="W627" s="221"/>
      <c r="X627" s="221" t="s">
        <v>372</v>
      </c>
      <c r="Y627" s="221" t="s">
        <v>208</v>
      </c>
      <c r="Z627" s="210"/>
      <c r="AA627" s="210"/>
      <c r="AB627" s="210"/>
      <c r="AC627" s="210"/>
      <c r="AD627" s="210"/>
      <c r="AE627" s="210"/>
      <c r="AF627" s="210"/>
      <c r="AG627" s="210" t="s">
        <v>373</v>
      </c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2" x14ac:dyDescent="0.2">
      <c r="A628" s="217"/>
      <c r="B628" s="218"/>
      <c r="C628" s="255" t="s">
        <v>760</v>
      </c>
      <c r="D628" s="223"/>
      <c r="E628" s="224">
        <v>2</v>
      </c>
      <c r="F628" s="221"/>
      <c r="G628" s="221"/>
      <c r="H628" s="221"/>
      <c r="I628" s="221"/>
      <c r="J628" s="221"/>
      <c r="K628" s="221"/>
      <c r="L628" s="221"/>
      <c r="M628" s="221"/>
      <c r="N628" s="220"/>
      <c r="O628" s="220"/>
      <c r="P628" s="220"/>
      <c r="Q628" s="220"/>
      <c r="R628" s="221"/>
      <c r="S628" s="221"/>
      <c r="T628" s="221"/>
      <c r="U628" s="221"/>
      <c r="V628" s="221"/>
      <c r="W628" s="221"/>
      <c r="X628" s="221"/>
      <c r="Y628" s="221"/>
      <c r="Z628" s="210"/>
      <c r="AA628" s="210"/>
      <c r="AB628" s="210"/>
      <c r="AC628" s="210"/>
      <c r="AD628" s="210"/>
      <c r="AE628" s="210"/>
      <c r="AF628" s="210"/>
      <c r="AG628" s="210" t="s">
        <v>213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2" x14ac:dyDescent="0.2">
      <c r="A629" s="217"/>
      <c r="B629" s="218"/>
      <c r="C629" s="256"/>
      <c r="D629" s="246"/>
      <c r="E629" s="246"/>
      <c r="F629" s="246"/>
      <c r="G629" s="246"/>
      <c r="H629" s="221"/>
      <c r="I629" s="221"/>
      <c r="J629" s="221"/>
      <c r="K629" s="221"/>
      <c r="L629" s="221"/>
      <c r="M629" s="221"/>
      <c r="N629" s="220"/>
      <c r="O629" s="220"/>
      <c r="P629" s="220"/>
      <c r="Q629" s="220"/>
      <c r="R629" s="221"/>
      <c r="S629" s="221"/>
      <c r="T629" s="221"/>
      <c r="U629" s="221"/>
      <c r="V629" s="221"/>
      <c r="W629" s="221"/>
      <c r="X629" s="221"/>
      <c r="Y629" s="221"/>
      <c r="Z629" s="210"/>
      <c r="AA629" s="210"/>
      <c r="AB629" s="210"/>
      <c r="AC629" s="210"/>
      <c r="AD629" s="210"/>
      <c r="AE629" s="210"/>
      <c r="AF629" s="210"/>
      <c r="AG629" s="210" t="s">
        <v>214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">
      <c r="A630" s="237">
        <v>147</v>
      </c>
      <c r="B630" s="238" t="s">
        <v>775</v>
      </c>
      <c r="C630" s="253" t="s">
        <v>776</v>
      </c>
      <c r="D630" s="239" t="s">
        <v>366</v>
      </c>
      <c r="E630" s="240">
        <v>1</v>
      </c>
      <c r="F630" s="241"/>
      <c r="G630" s="242">
        <f>ROUND(E630*F630,2)</f>
        <v>0</v>
      </c>
      <c r="H630" s="241"/>
      <c r="I630" s="242">
        <f>ROUND(E630*H630,2)</f>
        <v>0</v>
      </c>
      <c r="J630" s="241"/>
      <c r="K630" s="242">
        <f>ROUND(E630*J630,2)</f>
        <v>0</v>
      </c>
      <c r="L630" s="242">
        <v>21</v>
      </c>
      <c r="M630" s="242">
        <f>G630*(1+L630/100)</f>
        <v>0</v>
      </c>
      <c r="N630" s="240">
        <v>0</v>
      </c>
      <c r="O630" s="240">
        <f>ROUND(E630*N630,2)</f>
        <v>0</v>
      </c>
      <c r="P630" s="240">
        <v>0</v>
      </c>
      <c r="Q630" s="240">
        <f>ROUND(E630*P630,2)</f>
        <v>0</v>
      </c>
      <c r="R630" s="242"/>
      <c r="S630" s="242" t="s">
        <v>348</v>
      </c>
      <c r="T630" s="243" t="s">
        <v>349</v>
      </c>
      <c r="U630" s="221">
        <v>0</v>
      </c>
      <c r="V630" s="221">
        <f>ROUND(E630*U630,2)</f>
        <v>0</v>
      </c>
      <c r="W630" s="221"/>
      <c r="X630" s="221" t="s">
        <v>372</v>
      </c>
      <c r="Y630" s="221" t="s">
        <v>208</v>
      </c>
      <c r="Z630" s="210"/>
      <c r="AA630" s="210"/>
      <c r="AB630" s="210"/>
      <c r="AC630" s="210"/>
      <c r="AD630" s="210"/>
      <c r="AE630" s="210"/>
      <c r="AF630" s="210"/>
      <c r="AG630" s="210" t="s">
        <v>373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2" x14ac:dyDescent="0.2">
      <c r="A631" s="217"/>
      <c r="B631" s="218"/>
      <c r="C631" s="257"/>
      <c r="D631" s="248"/>
      <c r="E631" s="248"/>
      <c r="F631" s="248"/>
      <c r="G631" s="248"/>
      <c r="H631" s="221"/>
      <c r="I631" s="221"/>
      <c r="J631" s="221"/>
      <c r="K631" s="221"/>
      <c r="L631" s="221"/>
      <c r="M631" s="221"/>
      <c r="N631" s="220"/>
      <c r="O631" s="220"/>
      <c r="P631" s="220"/>
      <c r="Q631" s="220"/>
      <c r="R631" s="221"/>
      <c r="S631" s="221"/>
      <c r="T631" s="221"/>
      <c r="U631" s="221"/>
      <c r="V631" s="221"/>
      <c r="W631" s="221"/>
      <c r="X631" s="221"/>
      <c r="Y631" s="221"/>
      <c r="Z631" s="210"/>
      <c r="AA631" s="210"/>
      <c r="AB631" s="210"/>
      <c r="AC631" s="210"/>
      <c r="AD631" s="210"/>
      <c r="AE631" s="210"/>
      <c r="AF631" s="210"/>
      <c r="AG631" s="210" t="s">
        <v>214</v>
      </c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x14ac:dyDescent="0.2">
      <c r="A632" s="230" t="s">
        <v>199</v>
      </c>
      <c r="B632" s="231" t="s">
        <v>117</v>
      </c>
      <c r="C632" s="252" t="s">
        <v>118</v>
      </c>
      <c r="D632" s="232"/>
      <c r="E632" s="233"/>
      <c r="F632" s="234"/>
      <c r="G632" s="234">
        <f>SUMIF(AG633:AG648,"&lt;&gt;NOR",G633:G648)</f>
        <v>0</v>
      </c>
      <c r="H632" s="234"/>
      <c r="I632" s="234">
        <f>SUM(I633:I648)</f>
        <v>0</v>
      </c>
      <c r="J632" s="234"/>
      <c r="K632" s="234">
        <f>SUM(K633:K648)</f>
        <v>0</v>
      </c>
      <c r="L632" s="234"/>
      <c r="M632" s="234">
        <f>SUM(M633:M648)</f>
        <v>0</v>
      </c>
      <c r="N632" s="233"/>
      <c r="O632" s="233">
        <f>SUM(O633:O648)</f>
        <v>0.92</v>
      </c>
      <c r="P632" s="233"/>
      <c r="Q632" s="233">
        <f>SUM(Q633:Q648)</f>
        <v>61.070000000000007</v>
      </c>
      <c r="R632" s="234"/>
      <c r="S632" s="234"/>
      <c r="T632" s="235"/>
      <c r="U632" s="229"/>
      <c r="V632" s="229">
        <f>SUM(V633:V648)</f>
        <v>154.21</v>
      </c>
      <c r="W632" s="229"/>
      <c r="X632" s="229"/>
      <c r="Y632" s="229"/>
      <c r="AG632" t="s">
        <v>200</v>
      </c>
    </row>
    <row r="633" spans="1:60" ht="22.5" outlineLevel="1" x14ac:dyDescent="0.2">
      <c r="A633" s="237">
        <v>148</v>
      </c>
      <c r="B633" s="238" t="s">
        <v>777</v>
      </c>
      <c r="C633" s="253" t="s">
        <v>778</v>
      </c>
      <c r="D633" s="239" t="s">
        <v>203</v>
      </c>
      <c r="E633" s="240">
        <v>19.596</v>
      </c>
      <c r="F633" s="241"/>
      <c r="G633" s="242">
        <f>ROUND(E633*F633,2)</f>
        <v>0</v>
      </c>
      <c r="H633" s="241"/>
      <c r="I633" s="242">
        <f>ROUND(E633*H633,2)</f>
        <v>0</v>
      </c>
      <c r="J633" s="241"/>
      <c r="K633" s="242">
        <f>ROUND(E633*J633,2)</f>
        <v>0</v>
      </c>
      <c r="L633" s="242">
        <v>21</v>
      </c>
      <c r="M633" s="242">
        <f>G633*(1+L633/100)</f>
        <v>0</v>
      </c>
      <c r="N633" s="240">
        <v>1.2800000000000001E-3</v>
      </c>
      <c r="O633" s="240">
        <f>ROUND(E633*N633,2)</f>
        <v>0.03</v>
      </c>
      <c r="P633" s="240">
        <v>1.8</v>
      </c>
      <c r="Q633" s="240">
        <f>ROUND(E633*P633,2)</f>
        <v>35.270000000000003</v>
      </c>
      <c r="R633" s="242" t="s">
        <v>779</v>
      </c>
      <c r="S633" s="242" t="s">
        <v>205</v>
      </c>
      <c r="T633" s="243" t="s">
        <v>206</v>
      </c>
      <c r="U633" s="221">
        <v>1.52</v>
      </c>
      <c r="V633" s="221">
        <f>ROUND(E633*U633,2)</f>
        <v>29.79</v>
      </c>
      <c r="W633" s="221"/>
      <c r="X633" s="221" t="s">
        <v>207</v>
      </c>
      <c r="Y633" s="221" t="s">
        <v>208</v>
      </c>
      <c r="Z633" s="210"/>
      <c r="AA633" s="210"/>
      <c r="AB633" s="210"/>
      <c r="AC633" s="210"/>
      <c r="AD633" s="210"/>
      <c r="AE633" s="210"/>
      <c r="AF633" s="210"/>
      <c r="AG633" s="210" t="s">
        <v>209</v>
      </c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ht="22.5" outlineLevel="2" x14ac:dyDescent="0.2">
      <c r="A634" s="217"/>
      <c r="B634" s="218"/>
      <c r="C634" s="254" t="s">
        <v>780</v>
      </c>
      <c r="D634" s="244"/>
      <c r="E634" s="244"/>
      <c r="F634" s="244"/>
      <c r="G634" s="244"/>
      <c r="H634" s="221"/>
      <c r="I634" s="221"/>
      <c r="J634" s="221"/>
      <c r="K634" s="221"/>
      <c r="L634" s="221"/>
      <c r="M634" s="221"/>
      <c r="N634" s="220"/>
      <c r="O634" s="220"/>
      <c r="P634" s="220"/>
      <c r="Q634" s="220"/>
      <c r="R634" s="221"/>
      <c r="S634" s="221"/>
      <c r="T634" s="221"/>
      <c r="U634" s="221"/>
      <c r="V634" s="221"/>
      <c r="W634" s="221"/>
      <c r="X634" s="221"/>
      <c r="Y634" s="221"/>
      <c r="Z634" s="210"/>
      <c r="AA634" s="210"/>
      <c r="AB634" s="210"/>
      <c r="AC634" s="210"/>
      <c r="AD634" s="210"/>
      <c r="AE634" s="210"/>
      <c r="AF634" s="210"/>
      <c r="AG634" s="210" t="s">
        <v>211</v>
      </c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47" t="str">
        <f>C634</f>
        <v>nebo vybourání otvorů průřezové plochy přes 4 m2 ve zdivu nadzákladovém, včetně pomocného lešení o výšce podlahy do 1900 mm a pro zatížení do 1,5 kPa  (150 kg/m2)</v>
      </c>
      <c r="BB634" s="210"/>
      <c r="BC634" s="210"/>
      <c r="BD634" s="210"/>
      <c r="BE634" s="210"/>
      <c r="BF634" s="210"/>
      <c r="BG634" s="210"/>
      <c r="BH634" s="210"/>
    </row>
    <row r="635" spans="1:60" outlineLevel="2" x14ac:dyDescent="0.2">
      <c r="A635" s="217"/>
      <c r="B635" s="218"/>
      <c r="C635" s="255" t="s">
        <v>781</v>
      </c>
      <c r="D635" s="223"/>
      <c r="E635" s="224">
        <v>19.596</v>
      </c>
      <c r="F635" s="221"/>
      <c r="G635" s="221"/>
      <c r="H635" s="221"/>
      <c r="I635" s="221"/>
      <c r="J635" s="221"/>
      <c r="K635" s="221"/>
      <c r="L635" s="221"/>
      <c r="M635" s="221"/>
      <c r="N635" s="220"/>
      <c r="O635" s="220"/>
      <c r="P635" s="220"/>
      <c r="Q635" s="220"/>
      <c r="R635" s="221"/>
      <c r="S635" s="221"/>
      <c r="T635" s="221"/>
      <c r="U635" s="221"/>
      <c r="V635" s="221"/>
      <c r="W635" s="221"/>
      <c r="X635" s="221"/>
      <c r="Y635" s="221"/>
      <c r="Z635" s="210"/>
      <c r="AA635" s="210"/>
      <c r="AB635" s="210"/>
      <c r="AC635" s="210"/>
      <c r="AD635" s="210"/>
      <c r="AE635" s="210"/>
      <c r="AF635" s="210"/>
      <c r="AG635" s="210" t="s">
        <v>213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2" x14ac:dyDescent="0.2">
      <c r="A636" s="217"/>
      <c r="B636" s="218"/>
      <c r="C636" s="256"/>
      <c r="D636" s="246"/>
      <c r="E636" s="246"/>
      <c r="F636" s="246"/>
      <c r="G636" s="246"/>
      <c r="H636" s="221"/>
      <c r="I636" s="221"/>
      <c r="J636" s="221"/>
      <c r="K636" s="221"/>
      <c r="L636" s="221"/>
      <c r="M636" s="221"/>
      <c r="N636" s="220"/>
      <c r="O636" s="220"/>
      <c r="P636" s="220"/>
      <c r="Q636" s="220"/>
      <c r="R636" s="221"/>
      <c r="S636" s="221"/>
      <c r="T636" s="221"/>
      <c r="U636" s="221"/>
      <c r="V636" s="221"/>
      <c r="W636" s="221"/>
      <c r="X636" s="221"/>
      <c r="Y636" s="221"/>
      <c r="Z636" s="210"/>
      <c r="AA636" s="210"/>
      <c r="AB636" s="210"/>
      <c r="AC636" s="210"/>
      <c r="AD636" s="210"/>
      <c r="AE636" s="210"/>
      <c r="AF636" s="210"/>
      <c r="AG636" s="210" t="s">
        <v>214</v>
      </c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ht="22.5" outlineLevel="1" x14ac:dyDescent="0.2">
      <c r="A637" s="237">
        <v>149</v>
      </c>
      <c r="B637" s="238" t="s">
        <v>782</v>
      </c>
      <c r="C637" s="253" t="s">
        <v>783</v>
      </c>
      <c r="D637" s="239" t="s">
        <v>203</v>
      </c>
      <c r="E637" s="240">
        <v>6.39</v>
      </c>
      <c r="F637" s="241"/>
      <c r="G637" s="242">
        <f>ROUND(E637*F637,2)</f>
        <v>0</v>
      </c>
      <c r="H637" s="241"/>
      <c r="I637" s="242">
        <f>ROUND(E637*H637,2)</f>
        <v>0</v>
      </c>
      <c r="J637" s="241"/>
      <c r="K637" s="242">
        <f>ROUND(E637*J637,2)</f>
        <v>0</v>
      </c>
      <c r="L637" s="242">
        <v>21</v>
      </c>
      <c r="M637" s="242">
        <f>G637*(1+L637/100)</f>
        <v>0</v>
      </c>
      <c r="N637" s="240">
        <v>0</v>
      </c>
      <c r="O637" s="240">
        <f>ROUND(E637*N637,2)</f>
        <v>0</v>
      </c>
      <c r="P637" s="240">
        <v>2.2000000000000002</v>
      </c>
      <c r="Q637" s="240">
        <f>ROUND(E637*P637,2)</f>
        <v>14.06</v>
      </c>
      <c r="R637" s="242" t="s">
        <v>779</v>
      </c>
      <c r="S637" s="242" t="s">
        <v>205</v>
      </c>
      <c r="T637" s="243" t="s">
        <v>206</v>
      </c>
      <c r="U637" s="221">
        <v>11.32</v>
      </c>
      <c r="V637" s="221">
        <f>ROUND(E637*U637,2)</f>
        <v>72.33</v>
      </c>
      <c r="W637" s="221"/>
      <c r="X637" s="221" t="s">
        <v>207</v>
      </c>
      <c r="Y637" s="221" t="s">
        <v>208</v>
      </c>
      <c r="Z637" s="210"/>
      <c r="AA637" s="210"/>
      <c r="AB637" s="210"/>
      <c r="AC637" s="210"/>
      <c r="AD637" s="210"/>
      <c r="AE637" s="210"/>
      <c r="AF637" s="210"/>
      <c r="AG637" s="210" t="s">
        <v>209</v>
      </c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2" x14ac:dyDescent="0.2">
      <c r="A638" s="217"/>
      <c r="B638" s="218"/>
      <c r="C638" s="255" t="s">
        <v>784</v>
      </c>
      <c r="D638" s="223"/>
      <c r="E638" s="224">
        <v>6.39</v>
      </c>
      <c r="F638" s="221"/>
      <c r="G638" s="221"/>
      <c r="H638" s="221"/>
      <c r="I638" s="221"/>
      <c r="J638" s="221"/>
      <c r="K638" s="221"/>
      <c r="L638" s="221"/>
      <c r="M638" s="221"/>
      <c r="N638" s="220"/>
      <c r="O638" s="220"/>
      <c r="P638" s="220"/>
      <c r="Q638" s="220"/>
      <c r="R638" s="221"/>
      <c r="S638" s="221"/>
      <c r="T638" s="221"/>
      <c r="U638" s="221"/>
      <c r="V638" s="221"/>
      <c r="W638" s="221"/>
      <c r="X638" s="221"/>
      <c r="Y638" s="221"/>
      <c r="Z638" s="210"/>
      <c r="AA638" s="210"/>
      <c r="AB638" s="210"/>
      <c r="AC638" s="210"/>
      <c r="AD638" s="210"/>
      <c r="AE638" s="210"/>
      <c r="AF638" s="210"/>
      <c r="AG638" s="210" t="s">
        <v>213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2" x14ac:dyDescent="0.2">
      <c r="A639" s="217"/>
      <c r="B639" s="218"/>
      <c r="C639" s="256"/>
      <c r="D639" s="246"/>
      <c r="E639" s="246"/>
      <c r="F639" s="246"/>
      <c r="G639" s="246"/>
      <c r="H639" s="221"/>
      <c r="I639" s="221"/>
      <c r="J639" s="221"/>
      <c r="K639" s="221"/>
      <c r="L639" s="221"/>
      <c r="M639" s="221"/>
      <c r="N639" s="220"/>
      <c r="O639" s="220"/>
      <c r="P639" s="220"/>
      <c r="Q639" s="220"/>
      <c r="R639" s="221"/>
      <c r="S639" s="221"/>
      <c r="T639" s="221"/>
      <c r="U639" s="221"/>
      <c r="V639" s="221"/>
      <c r="W639" s="221"/>
      <c r="X639" s="221"/>
      <c r="Y639" s="221"/>
      <c r="Z639" s="210"/>
      <c r="AA639" s="210"/>
      <c r="AB639" s="210"/>
      <c r="AC639" s="210"/>
      <c r="AD639" s="210"/>
      <c r="AE639" s="210"/>
      <c r="AF639" s="210"/>
      <c r="AG639" s="210" t="s">
        <v>214</v>
      </c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ht="22.5" outlineLevel="1" x14ac:dyDescent="0.2">
      <c r="A640" s="237">
        <v>150</v>
      </c>
      <c r="B640" s="238" t="s">
        <v>785</v>
      </c>
      <c r="C640" s="253" t="s">
        <v>786</v>
      </c>
      <c r="D640" s="239" t="s">
        <v>203</v>
      </c>
      <c r="E640" s="240">
        <v>7.4531299999999998</v>
      </c>
      <c r="F640" s="241"/>
      <c r="G640" s="242">
        <f>ROUND(E640*F640,2)</f>
        <v>0</v>
      </c>
      <c r="H640" s="241"/>
      <c r="I640" s="242">
        <f>ROUND(E640*H640,2)</f>
        <v>0</v>
      </c>
      <c r="J640" s="241"/>
      <c r="K640" s="242">
        <f>ROUND(E640*J640,2)</f>
        <v>0</v>
      </c>
      <c r="L640" s="242">
        <v>21</v>
      </c>
      <c r="M640" s="242">
        <f>G640*(1+L640/100)</f>
        <v>0</v>
      </c>
      <c r="N640" s="240">
        <v>0</v>
      </c>
      <c r="O640" s="240">
        <f>ROUND(E640*N640,2)</f>
        <v>0</v>
      </c>
      <c r="P640" s="240">
        <v>1.4</v>
      </c>
      <c r="Q640" s="240">
        <f>ROUND(E640*P640,2)</f>
        <v>10.43</v>
      </c>
      <c r="R640" s="242" t="s">
        <v>779</v>
      </c>
      <c r="S640" s="242" t="s">
        <v>205</v>
      </c>
      <c r="T640" s="243" t="s">
        <v>206</v>
      </c>
      <c r="U640" s="221">
        <v>1.0509999999999999</v>
      </c>
      <c r="V640" s="221">
        <f>ROUND(E640*U640,2)</f>
        <v>7.83</v>
      </c>
      <c r="W640" s="221"/>
      <c r="X640" s="221" t="s">
        <v>207</v>
      </c>
      <c r="Y640" s="221" t="s">
        <v>208</v>
      </c>
      <c r="Z640" s="210"/>
      <c r="AA640" s="210"/>
      <c r="AB640" s="210"/>
      <c r="AC640" s="210"/>
      <c r="AD640" s="210"/>
      <c r="AE640" s="210"/>
      <c r="AF640" s="210"/>
      <c r="AG640" s="210" t="s">
        <v>209</v>
      </c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2" x14ac:dyDescent="0.2">
      <c r="A641" s="217"/>
      <c r="B641" s="218"/>
      <c r="C641" s="255" t="s">
        <v>787</v>
      </c>
      <c r="D641" s="223"/>
      <c r="E641" s="224">
        <v>7.4531299999999998</v>
      </c>
      <c r="F641" s="221"/>
      <c r="G641" s="221"/>
      <c r="H641" s="221"/>
      <c r="I641" s="221"/>
      <c r="J641" s="221"/>
      <c r="K641" s="221"/>
      <c r="L641" s="221"/>
      <c r="M641" s="221"/>
      <c r="N641" s="220"/>
      <c r="O641" s="220"/>
      <c r="P641" s="220"/>
      <c r="Q641" s="220"/>
      <c r="R641" s="221"/>
      <c r="S641" s="221"/>
      <c r="T641" s="221"/>
      <c r="U641" s="221"/>
      <c r="V641" s="221"/>
      <c r="W641" s="221"/>
      <c r="X641" s="221"/>
      <c r="Y641" s="221"/>
      <c r="Z641" s="210"/>
      <c r="AA641" s="210"/>
      <c r="AB641" s="210"/>
      <c r="AC641" s="210"/>
      <c r="AD641" s="210"/>
      <c r="AE641" s="210"/>
      <c r="AF641" s="210"/>
      <c r="AG641" s="210" t="s">
        <v>213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2" x14ac:dyDescent="0.2">
      <c r="A642" s="217"/>
      <c r="B642" s="218"/>
      <c r="C642" s="256"/>
      <c r="D642" s="246"/>
      <c r="E642" s="246"/>
      <c r="F642" s="246"/>
      <c r="G642" s="246"/>
      <c r="H642" s="221"/>
      <c r="I642" s="221"/>
      <c r="J642" s="221"/>
      <c r="K642" s="221"/>
      <c r="L642" s="221"/>
      <c r="M642" s="221"/>
      <c r="N642" s="220"/>
      <c r="O642" s="220"/>
      <c r="P642" s="220"/>
      <c r="Q642" s="220"/>
      <c r="R642" s="221"/>
      <c r="S642" s="221"/>
      <c r="T642" s="221"/>
      <c r="U642" s="221"/>
      <c r="V642" s="221"/>
      <c r="W642" s="221"/>
      <c r="X642" s="221"/>
      <c r="Y642" s="221"/>
      <c r="Z642" s="210"/>
      <c r="AA642" s="210"/>
      <c r="AB642" s="210"/>
      <c r="AC642" s="210"/>
      <c r="AD642" s="210"/>
      <c r="AE642" s="210"/>
      <c r="AF642" s="210"/>
      <c r="AG642" s="210" t="s">
        <v>214</v>
      </c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ht="22.5" outlineLevel="1" x14ac:dyDescent="0.2">
      <c r="A643" s="237">
        <v>151</v>
      </c>
      <c r="B643" s="238" t="s">
        <v>788</v>
      </c>
      <c r="C643" s="253" t="s">
        <v>789</v>
      </c>
      <c r="D643" s="239" t="s">
        <v>356</v>
      </c>
      <c r="E643" s="240">
        <v>37.5</v>
      </c>
      <c r="F643" s="241"/>
      <c r="G643" s="242">
        <f>ROUND(E643*F643,2)</f>
        <v>0</v>
      </c>
      <c r="H643" s="241"/>
      <c r="I643" s="242">
        <f>ROUND(E643*H643,2)</f>
        <v>0</v>
      </c>
      <c r="J643" s="241"/>
      <c r="K643" s="242">
        <f>ROUND(E643*J643,2)</f>
        <v>0</v>
      </c>
      <c r="L643" s="242">
        <v>21</v>
      </c>
      <c r="M643" s="242">
        <f>G643*(1+L643/100)</f>
        <v>0</v>
      </c>
      <c r="N643" s="240">
        <v>2.366E-2</v>
      </c>
      <c r="O643" s="240">
        <f>ROUND(E643*N643,2)</f>
        <v>0.89</v>
      </c>
      <c r="P643" s="240">
        <v>0</v>
      </c>
      <c r="Q643" s="240">
        <f>ROUND(E643*P643,2)</f>
        <v>0</v>
      </c>
      <c r="R643" s="242" t="s">
        <v>779</v>
      </c>
      <c r="S643" s="242" t="s">
        <v>205</v>
      </c>
      <c r="T643" s="243" t="s">
        <v>206</v>
      </c>
      <c r="U643" s="221">
        <v>0.63300000000000001</v>
      </c>
      <c r="V643" s="221">
        <f>ROUND(E643*U643,2)</f>
        <v>23.74</v>
      </c>
      <c r="W643" s="221"/>
      <c r="X643" s="221" t="s">
        <v>207</v>
      </c>
      <c r="Y643" s="221" t="s">
        <v>208</v>
      </c>
      <c r="Z643" s="210"/>
      <c r="AA643" s="210"/>
      <c r="AB643" s="210"/>
      <c r="AC643" s="210"/>
      <c r="AD643" s="210"/>
      <c r="AE643" s="210"/>
      <c r="AF643" s="210"/>
      <c r="AG643" s="210" t="s">
        <v>209</v>
      </c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2" x14ac:dyDescent="0.2">
      <c r="A644" s="217"/>
      <c r="B644" s="218"/>
      <c r="C644" s="255" t="s">
        <v>790</v>
      </c>
      <c r="D644" s="223"/>
      <c r="E644" s="224">
        <v>37.5</v>
      </c>
      <c r="F644" s="221"/>
      <c r="G644" s="221"/>
      <c r="H644" s="221"/>
      <c r="I644" s="221"/>
      <c r="J644" s="221"/>
      <c r="K644" s="221"/>
      <c r="L644" s="221"/>
      <c r="M644" s="221"/>
      <c r="N644" s="220"/>
      <c r="O644" s="220"/>
      <c r="P644" s="220"/>
      <c r="Q644" s="220"/>
      <c r="R644" s="221"/>
      <c r="S644" s="221"/>
      <c r="T644" s="221"/>
      <c r="U644" s="221"/>
      <c r="V644" s="221"/>
      <c r="W644" s="221"/>
      <c r="X644" s="221"/>
      <c r="Y644" s="221"/>
      <c r="Z644" s="210"/>
      <c r="AA644" s="210"/>
      <c r="AB644" s="210"/>
      <c r="AC644" s="210"/>
      <c r="AD644" s="210"/>
      <c r="AE644" s="210"/>
      <c r="AF644" s="210"/>
      <c r="AG644" s="210" t="s">
        <v>213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2" x14ac:dyDescent="0.2">
      <c r="A645" s="217"/>
      <c r="B645" s="218"/>
      <c r="C645" s="256"/>
      <c r="D645" s="246"/>
      <c r="E645" s="246"/>
      <c r="F645" s="246"/>
      <c r="G645" s="246"/>
      <c r="H645" s="221"/>
      <c r="I645" s="221"/>
      <c r="J645" s="221"/>
      <c r="K645" s="221"/>
      <c r="L645" s="221"/>
      <c r="M645" s="221"/>
      <c r="N645" s="220"/>
      <c r="O645" s="220"/>
      <c r="P645" s="220"/>
      <c r="Q645" s="220"/>
      <c r="R645" s="221"/>
      <c r="S645" s="221"/>
      <c r="T645" s="221"/>
      <c r="U645" s="221"/>
      <c r="V645" s="221"/>
      <c r="W645" s="221"/>
      <c r="X645" s="221"/>
      <c r="Y645" s="221"/>
      <c r="Z645" s="210"/>
      <c r="AA645" s="210"/>
      <c r="AB645" s="210"/>
      <c r="AC645" s="210"/>
      <c r="AD645" s="210"/>
      <c r="AE645" s="210"/>
      <c r="AF645" s="210"/>
      <c r="AG645" s="210" t="s">
        <v>214</v>
      </c>
      <c r="AH645" s="210"/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">
      <c r="A646" s="237">
        <v>152</v>
      </c>
      <c r="B646" s="238" t="s">
        <v>791</v>
      </c>
      <c r="C646" s="253" t="s">
        <v>792</v>
      </c>
      <c r="D646" s="239" t="s">
        <v>254</v>
      </c>
      <c r="E646" s="240">
        <v>93.284999999999997</v>
      </c>
      <c r="F646" s="241"/>
      <c r="G646" s="242">
        <f>ROUND(E646*F646,2)</f>
        <v>0</v>
      </c>
      <c r="H646" s="241"/>
      <c r="I646" s="242">
        <f>ROUND(E646*H646,2)</f>
        <v>0</v>
      </c>
      <c r="J646" s="241"/>
      <c r="K646" s="242">
        <f>ROUND(E646*J646,2)</f>
        <v>0</v>
      </c>
      <c r="L646" s="242">
        <v>21</v>
      </c>
      <c r="M646" s="242">
        <f>G646*(1+L646/100)</f>
        <v>0</v>
      </c>
      <c r="N646" s="240">
        <v>0</v>
      </c>
      <c r="O646" s="240">
        <f>ROUND(E646*N646,2)</f>
        <v>0</v>
      </c>
      <c r="P646" s="240">
        <v>1.4E-2</v>
      </c>
      <c r="Q646" s="240">
        <f>ROUND(E646*P646,2)</f>
        <v>1.31</v>
      </c>
      <c r="R646" s="242" t="s">
        <v>779</v>
      </c>
      <c r="S646" s="242" t="s">
        <v>205</v>
      </c>
      <c r="T646" s="243" t="s">
        <v>206</v>
      </c>
      <c r="U646" s="221">
        <v>0.22</v>
      </c>
      <c r="V646" s="221">
        <f>ROUND(E646*U646,2)</f>
        <v>20.52</v>
      </c>
      <c r="W646" s="221"/>
      <c r="X646" s="221" t="s">
        <v>207</v>
      </c>
      <c r="Y646" s="221" t="s">
        <v>208</v>
      </c>
      <c r="Z646" s="210"/>
      <c r="AA646" s="210"/>
      <c r="AB646" s="210"/>
      <c r="AC646" s="210"/>
      <c r="AD646" s="210"/>
      <c r="AE646" s="210"/>
      <c r="AF646" s="210"/>
      <c r="AG646" s="210" t="s">
        <v>209</v>
      </c>
      <c r="AH646" s="210"/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2" x14ac:dyDescent="0.2">
      <c r="A647" s="217"/>
      <c r="B647" s="218"/>
      <c r="C647" s="255" t="s">
        <v>635</v>
      </c>
      <c r="D647" s="223"/>
      <c r="E647" s="224">
        <v>93.284999999999997</v>
      </c>
      <c r="F647" s="221"/>
      <c r="G647" s="221"/>
      <c r="H647" s="221"/>
      <c r="I647" s="221"/>
      <c r="J647" s="221"/>
      <c r="K647" s="221"/>
      <c r="L647" s="221"/>
      <c r="M647" s="221"/>
      <c r="N647" s="220"/>
      <c r="O647" s="220"/>
      <c r="P647" s="220"/>
      <c r="Q647" s="220"/>
      <c r="R647" s="221"/>
      <c r="S647" s="221"/>
      <c r="T647" s="221"/>
      <c r="U647" s="221"/>
      <c r="V647" s="221"/>
      <c r="W647" s="221"/>
      <c r="X647" s="221"/>
      <c r="Y647" s="221"/>
      <c r="Z647" s="210"/>
      <c r="AA647" s="210"/>
      <c r="AB647" s="210"/>
      <c r="AC647" s="210"/>
      <c r="AD647" s="210"/>
      <c r="AE647" s="210"/>
      <c r="AF647" s="210"/>
      <c r="AG647" s="210" t="s">
        <v>213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2" x14ac:dyDescent="0.2">
      <c r="A648" s="217"/>
      <c r="B648" s="218"/>
      <c r="C648" s="256"/>
      <c r="D648" s="246"/>
      <c r="E648" s="246"/>
      <c r="F648" s="246"/>
      <c r="G648" s="246"/>
      <c r="H648" s="221"/>
      <c r="I648" s="221"/>
      <c r="J648" s="221"/>
      <c r="K648" s="221"/>
      <c r="L648" s="221"/>
      <c r="M648" s="221"/>
      <c r="N648" s="220"/>
      <c r="O648" s="220"/>
      <c r="P648" s="220"/>
      <c r="Q648" s="220"/>
      <c r="R648" s="221"/>
      <c r="S648" s="221"/>
      <c r="T648" s="221"/>
      <c r="U648" s="221"/>
      <c r="V648" s="221"/>
      <c r="W648" s="221"/>
      <c r="X648" s="221"/>
      <c r="Y648" s="221"/>
      <c r="Z648" s="210"/>
      <c r="AA648" s="210"/>
      <c r="AB648" s="210"/>
      <c r="AC648" s="210"/>
      <c r="AD648" s="210"/>
      <c r="AE648" s="210"/>
      <c r="AF648" s="210"/>
      <c r="AG648" s="210" t="s">
        <v>214</v>
      </c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x14ac:dyDescent="0.2">
      <c r="A649" s="230" t="s">
        <v>199</v>
      </c>
      <c r="B649" s="231" t="s">
        <v>121</v>
      </c>
      <c r="C649" s="252" t="s">
        <v>122</v>
      </c>
      <c r="D649" s="232"/>
      <c r="E649" s="233"/>
      <c r="F649" s="234"/>
      <c r="G649" s="234">
        <f>SUMIF(AG650:AG652,"&lt;&gt;NOR",G650:G652)</f>
        <v>0</v>
      </c>
      <c r="H649" s="234"/>
      <c r="I649" s="234">
        <f>SUM(I650:I652)</f>
        <v>0</v>
      </c>
      <c r="J649" s="234"/>
      <c r="K649" s="234">
        <f>SUM(K650:K652)</f>
        <v>0</v>
      </c>
      <c r="L649" s="234"/>
      <c r="M649" s="234">
        <f>SUM(M650:M652)</f>
        <v>0</v>
      </c>
      <c r="N649" s="233"/>
      <c r="O649" s="233">
        <f>SUM(O650:O652)</f>
        <v>0</v>
      </c>
      <c r="P649" s="233"/>
      <c r="Q649" s="233">
        <f>SUM(Q650:Q652)</f>
        <v>0</v>
      </c>
      <c r="R649" s="234"/>
      <c r="S649" s="234"/>
      <c r="T649" s="235"/>
      <c r="U649" s="229"/>
      <c r="V649" s="229">
        <f>SUM(V650:V652)</f>
        <v>302.64</v>
      </c>
      <c r="W649" s="229"/>
      <c r="X649" s="229"/>
      <c r="Y649" s="229"/>
      <c r="AG649" t="s">
        <v>200</v>
      </c>
    </row>
    <row r="650" spans="1:60" outlineLevel="1" x14ac:dyDescent="0.2">
      <c r="A650" s="237">
        <v>153</v>
      </c>
      <c r="B650" s="238" t="s">
        <v>793</v>
      </c>
      <c r="C650" s="253" t="s">
        <v>794</v>
      </c>
      <c r="D650" s="239" t="s">
        <v>263</v>
      </c>
      <c r="E650" s="240">
        <v>985.80818999999997</v>
      </c>
      <c r="F650" s="241"/>
      <c r="G650" s="242">
        <f>ROUND(E650*F650,2)</f>
        <v>0</v>
      </c>
      <c r="H650" s="241"/>
      <c r="I650" s="242">
        <f>ROUND(E650*H650,2)</f>
        <v>0</v>
      </c>
      <c r="J650" s="241"/>
      <c r="K650" s="242">
        <f>ROUND(E650*J650,2)</f>
        <v>0</v>
      </c>
      <c r="L650" s="242">
        <v>21</v>
      </c>
      <c r="M650" s="242">
        <f>G650*(1+L650/100)</f>
        <v>0</v>
      </c>
      <c r="N650" s="240">
        <v>0</v>
      </c>
      <c r="O650" s="240">
        <f>ROUND(E650*N650,2)</f>
        <v>0</v>
      </c>
      <c r="P650" s="240">
        <v>0</v>
      </c>
      <c r="Q650" s="240">
        <f>ROUND(E650*P650,2)</f>
        <v>0</v>
      </c>
      <c r="R650" s="242" t="s">
        <v>249</v>
      </c>
      <c r="S650" s="242" t="s">
        <v>205</v>
      </c>
      <c r="T650" s="243" t="s">
        <v>206</v>
      </c>
      <c r="U650" s="221">
        <v>0.307</v>
      </c>
      <c r="V650" s="221">
        <f>ROUND(E650*U650,2)</f>
        <v>302.64</v>
      </c>
      <c r="W650" s="221"/>
      <c r="X650" s="221" t="s">
        <v>795</v>
      </c>
      <c r="Y650" s="221" t="s">
        <v>208</v>
      </c>
      <c r="Z650" s="210"/>
      <c r="AA650" s="210"/>
      <c r="AB650" s="210"/>
      <c r="AC650" s="210"/>
      <c r="AD650" s="210"/>
      <c r="AE650" s="210"/>
      <c r="AF650" s="210"/>
      <c r="AG650" s="210" t="s">
        <v>796</v>
      </c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ht="22.5" outlineLevel="2" x14ac:dyDescent="0.2">
      <c r="A651" s="217"/>
      <c r="B651" s="218"/>
      <c r="C651" s="254" t="s">
        <v>797</v>
      </c>
      <c r="D651" s="244"/>
      <c r="E651" s="244"/>
      <c r="F651" s="244"/>
      <c r="G651" s="244"/>
      <c r="H651" s="221"/>
      <c r="I651" s="221"/>
      <c r="J651" s="221"/>
      <c r="K651" s="221"/>
      <c r="L651" s="221"/>
      <c r="M651" s="221"/>
      <c r="N651" s="220"/>
      <c r="O651" s="220"/>
      <c r="P651" s="220"/>
      <c r="Q651" s="220"/>
      <c r="R651" s="221"/>
      <c r="S651" s="221"/>
      <c r="T651" s="221"/>
      <c r="U651" s="221"/>
      <c r="V651" s="221"/>
      <c r="W651" s="221"/>
      <c r="X651" s="221"/>
      <c r="Y651" s="221"/>
      <c r="Z651" s="210"/>
      <c r="AA651" s="210"/>
      <c r="AB651" s="210"/>
      <c r="AC651" s="210"/>
      <c r="AD651" s="210"/>
      <c r="AE651" s="210"/>
      <c r="AF651" s="210"/>
      <c r="AG651" s="210" t="s">
        <v>211</v>
      </c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47" t="str">
        <f>C651</f>
        <v>přesun hmot pro budovy občanské výstavby (JKSO 801), budovy pro bydlení (JKSO 803) budovy pro výrobu a služby (JKSO 812) s nosnou svislou konstrukcí zděnou z cihel nebo tvárnic nebo kovovou</v>
      </c>
      <c r="BB651" s="210"/>
      <c r="BC651" s="210"/>
      <c r="BD651" s="210"/>
      <c r="BE651" s="210"/>
      <c r="BF651" s="210"/>
      <c r="BG651" s="210"/>
      <c r="BH651" s="210"/>
    </row>
    <row r="652" spans="1:60" outlineLevel="2" x14ac:dyDescent="0.2">
      <c r="A652" s="217"/>
      <c r="B652" s="218"/>
      <c r="C652" s="256"/>
      <c r="D652" s="246"/>
      <c r="E652" s="246"/>
      <c r="F652" s="246"/>
      <c r="G652" s="246"/>
      <c r="H652" s="221"/>
      <c r="I652" s="221"/>
      <c r="J652" s="221"/>
      <c r="K652" s="221"/>
      <c r="L652" s="221"/>
      <c r="M652" s="221"/>
      <c r="N652" s="220"/>
      <c r="O652" s="220"/>
      <c r="P652" s="220"/>
      <c r="Q652" s="220"/>
      <c r="R652" s="221"/>
      <c r="S652" s="221"/>
      <c r="T652" s="221"/>
      <c r="U652" s="221"/>
      <c r="V652" s="221"/>
      <c r="W652" s="221"/>
      <c r="X652" s="221"/>
      <c r="Y652" s="221"/>
      <c r="Z652" s="210"/>
      <c r="AA652" s="210"/>
      <c r="AB652" s="210"/>
      <c r="AC652" s="210"/>
      <c r="AD652" s="210"/>
      <c r="AE652" s="210"/>
      <c r="AF652" s="210"/>
      <c r="AG652" s="210" t="s">
        <v>214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x14ac:dyDescent="0.2">
      <c r="A653" s="230" t="s">
        <v>199</v>
      </c>
      <c r="B653" s="231" t="s">
        <v>123</v>
      </c>
      <c r="C653" s="252" t="s">
        <v>124</v>
      </c>
      <c r="D653" s="232"/>
      <c r="E653" s="233"/>
      <c r="F653" s="234"/>
      <c r="G653" s="234">
        <f>SUMIF(AG654:AG679,"&lt;&gt;NOR",G654:G679)</f>
        <v>0</v>
      </c>
      <c r="H653" s="234"/>
      <c r="I653" s="234">
        <f>SUM(I654:I679)</f>
        <v>0</v>
      </c>
      <c r="J653" s="234"/>
      <c r="K653" s="234">
        <f>SUM(K654:K679)</f>
        <v>0</v>
      </c>
      <c r="L653" s="234"/>
      <c r="M653" s="234">
        <f>SUM(M654:M679)</f>
        <v>0</v>
      </c>
      <c r="N653" s="233"/>
      <c r="O653" s="233">
        <f>SUM(O654:O679)</f>
        <v>3.1</v>
      </c>
      <c r="P653" s="233"/>
      <c r="Q653" s="233">
        <f>SUM(Q654:Q679)</f>
        <v>0</v>
      </c>
      <c r="R653" s="234"/>
      <c r="S653" s="234"/>
      <c r="T653" s="235"/>
      <c r="U653" s="229"/>
      <c r="V653" s="229">
        <f>SUM(V654:V679)</f>
        <v>166.29</v>
      </c>
      <c r="W653" s="229"/>
      <c r="X653" s="229"/>
      <c r="Y653" s="229"/>
      <c r="AG653" t="s">
        <v>200</v>
      </c>
    </row>
    <row r="654" spans="1:60" ht="33.75" outlineLevel="1" x14ac:dyDescent="0.2">
      <c r="A654" s="237">
        <v>154</v>
      </c>
      <c r="B654" s="238" t="s">
        <v>798</v>
      </c>
      <c r="C654" s="253" t="s">
        <v>799</v>
      </c>
      <c r="D654" s="239" t="s">
        <v>254</v>
      </c>
      <c r="E654" s="240">
        <v>323.43</v>
      </c>
      <c r="F654" s="241"/>
      <c r="G654" s="242">
        <f>ROUND(E654*F654,2)</f>
        <v>0</v>
      </c>
      <c r="H654" s="241"/>
      <c r="I654" s="242">
        <f>ROUND(E654*H654,2)</f>
        <v>0</v>
      </c>
      <c r="J654" s="241"/>
      <c r="K654" s="242">
        <f>ROUND(E654*J654,2)</f>
        <v>0</v>
      </c>
      <c r="L654" s="242">
        <v>21</v>
      </c>
      <c r="M654" s="242">
        <f>G654*(1+L654/100)</f>
        <v>0</v>
      </c>
      <c r="N654" s="240">
        <v>3.3E-4</v>
      </c>
      <c r="O654" s="240">
        <f>ROUND(E654*N654,2)</f>
        <v>0.11</v>
      </c>
      <c r="P654" s="240">
        <v>0</v>
      </c>
      <c r="Q654" s="240">
        <f>ROUND(E654*P654,2)</f>
        <v>0</v>
      </c>
      <c r="R654" s="242" t="s">
        <v>800</v>
      </c>
      <c r="S654" s="242" t="s">
        <v>205</v>
      </c>
      <c r="T654" s="243" t="s">
        <v>206</v>
      </c>
      <c r="U654" s="221">
        <v>2.75E-2</v>
      </c>
      <c r="V654" s="221">
        <f>ROUND(E654*U654,2)</f>
        <v>8.89</v>
      </c>
      <c r="W654" s="221"/>
      <c r="X654" s="221" t="s">
        <v>207</v>
      </c>
      <c r="Y654" s="221" t="s">
        <v>208</v>
      </c>
      <c r="Z654" s="210"/>
      <c r="AA654" s="210"/>
      <c r="AB654" s="210"/>
      <c r="AC654" s="210"/>
      <c r="AD654" s="210"/>
      <c r="AE654" s="210"/>
      <c r="AF654" s="210"/>
      <c r="AG654" s="210" t="s">
        <v>209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2" x14ac:dyDescent="0.2">
      <c r="A655" s="217"/>
      <c r="B655" s="218"/>
      <c r="C655" s="255" t="s">
        <v>801</v>
      </c>
      <c r="D655" s="223"/>
      <c r="E655" s="224">
        <v>323.43</v>
      </c>
      <c r="F655" s="221"/>
      <c r="G655" s="221"/>
      <c r="H655" s="221"/>
      <c r="I655" s="221"/>
      <c r="J655" s="221"/>
      <c r="K655" s="221"/>
      <c r="L655" s="221"/>
      <c r="M655" s="221"/>
      <c r="N655" s="220"/>
      <c r="O655" s="220"/>
      <c r="P655" s="220"/>
      <c r="Q655" s="220"/>
      <c r="R655" s="221"/>
      <c r="S655" s="221"/>
      <c r="T655" s="221"/>
      <c r="U655" s="221"/>
      <c r="V655" s="221"/>
      <c r="W655" s="221"/>
      <c r="X655" s="221"/>
      <c r="Y655" s="221"/>
      <c r="Z655" s="210"/>
      <c r="AA655" s="210"/>
      <c r="AB655" s="210"/>
      <c r="AC655" s="210"/>
      <c r="AD655" s="210"/>
      <c r="AE655" s="210"/>
      <c r="AF655" s="210"/>
      <c r="AG655" s="210" t="s">
        <v>213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2" x14ac:dyDescent="0.2">
      <c r="A656" s="217"/>
      <c r="B656" s="218"/>
      <c r="C656" s="256"/>
      <c r="D656" s="246"/>
      <c r="E656" s="246"/>
      <c r="F656" s="246"/>
      <c r="G656" s="246"/>
      <c r="H656" s="221"/>
      <c r="I656" s="221"/>
      <c r="J656" s="221"/>
      <c r="K656" s="221"/>
      <c r="L656" s="221"/>
      <c r="M656" s="221"/>
      <c r="N656" s="220"/>
      <c r="O656" s="220"/>
      <c r="P656" s="220"/>
      <c r="Q656" s="220"/>
      <c r="R656" s="221"/>
      <c r="S656" s="221"/>
      <c r="T656" s="221"/>
      <c r="U656" s="221"/>
      <c r="V656" s="221"/>
      <c r="W656" s="221"/>
      <c r="X656" s="221"/>
      <c r="Y656" s="221"/>
      <c r="Z656" s="210"/>
      <c r="AA656" s="210"/>
      <c r="AB656" s="210"/>
      <c r="AC656" s="210"/>
      <c r="AD656" s="210"/>
      <c r="AE656" s="210"/>
      <c r="AF656" s="210"/>
      <c r="AG656" s="210" t="s">
        <v>214</v>
      </c>
      <c r="AH656" s="210"/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ht="45" outlineLevel="1" x14ac:dyDescent="0.2">
      <c r="A657" s="237">
        <v>155</v>
      </c>
      <c r="B657" s="238" t="s">
        <v>802</v>
      </c>
      <c r="C657" s="253" t="s">
        <v>803</v>
      </c>
      <c r="D657" s="239" t="s">
        <v>254</v>
      </c>
      <c r="E657" s="240">
        <v>88.67</v>
      </c>
      <c r="F657" s="241"/>
      <c r="G657" s="242">
        <f>ROUND(E657*F657,2)</f>
        <v>0</v>
      </c>
      <c r="H657" s="241"/>
      <c r="I657" s="242">
        <f>ROUND(E657*H657,2)</f>
        <v>0</v>
      </c>
      <c r="J657" s="241"/>
      <c r="K657" s="242">
        <f>ROUND(E657*J657,2)</f>
        <v>0</v>
      </c>
      <c r="L657" s="242">
        <v>21</v>
      </c>
      <c r="M657" s="242">
        <f>G657*(1+L657/100)</f>
        <v>0</v>
      </c>
      <c r="N657" s="240">
        <v>5.1999999999999995E-4</v>
      </c>
      <c r="O657" s="240">
        <f>ROUND(E657*N657,2)</f>
        <v>0.05</v>
      </c>
      <c r="P657" s="240">
        <v>0</v>
      </c>
      <c r="Q657" s="240">
        <f>ROUND(E657*P657,2)</f>
        <v>0</v>
      </c>
      <c r="R657" s="242" t="s">
        <v>800</v>
      </c>
      <c r="S657" s="242" t="s">
        <v>205</v>
      </c>
      <c r="T657" s="243" t="s">
        <v>206</v>
      </c>
      <c r="U657" s="221">
        <v>4.9000000000000002E-2</v>
      </c>
      <c r="V657" s="221">
        <f>ROUND(E657*U657,2)</f>
        <v>4.34</v>
      </c>
      <c r="W657" s="221"/>
      <c r="X657" s="221" t="s">
        <v>207</v>
      </c>
      <c r="Y657" s="221" t="s">
        <v>208</v>
      </c>
      <c r="Z657" s="210"/>
      <c r="AA657" s="210"/>
      <c r="AB657" s="210"/>
      <c r="AC657" s="210"/>
      <c r="AD657" s="210"/>
      <c r="AE657" s="210"/>
      <c r="AF657" s="210"/>
      <c r="AG657" s="210" t="s">
        <v>209</v>
      </c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2" x14ac:dyDescent="0.2">
      <c r="A658" s="217"/>
      <c r="B658" s="218"/>
      <c r="C658" s="255" t="s">
        <v>804</v>
      </c>
      <c r="D658" s="223"/>
      <c r="E658" s="224">
        <v>88.67</v>
      </c>
      <c r="F658" s="221"/>
      <c r="G658" s="221"/>
      <c r="H658" s="221"/>
      <c r="I658" s="221"/>
      <c r="J658" s="221"/>
      <c r="K658" s="221"/>
      <c r="L658" s="221"/>
      <c r="M658" s="221"/>
      <c r="N658" s="220"/>
      <c r="O658" s="220"/>
      <c r="P658" s="220"/>
      <c r="Q658" s="220"/>
      <c r="R658" s="221"/>
      <c r="S658" s="221"/>
      <c r="T658" s="221"/>
      <c r="U658" s="221"/>
      <c r="V658" s="221"/>
      <c r="W658" s="221"/>
      <c r="X658" s="221"/>
      <c r="Y658" s="221"/>
      <c r="Z658" s="210"/>
      <c r="AA658" s="210"/>
      <c r="AB658" s="210"/>
      <c r="AC658" s="210"/>
      <c r="AD658" s="210"/>
      <c r="AE658" s="210"/>
      <c r="AF658" s="210"/>
      <c r="AG658" s="210" t="s">
        <v>213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2" x14ac:dyDescent="0.2">
      <c r="A659" s="217"/>
      <c r="B659" s="218"/>
      <c r="C659" s="256"/>
      <c r="D659" s="246"/>
      <c r="E659" s="246"/>
      <c r="F659" s="246"/>
      <c r="G659" s="246"/>
      <c r="H659" s="221"/>
      <c r="I659" s="221"/>
      <c r="J659" s="221"/>
      <c r="K659" s="221"/>
      <c r="L659" s="221"/>
      <c r="M659" s="221"/>
      <c r="N659" s="220"/>
      <c r="O659" s="220"/>
      <c r="P659" s="220"/>
      <c r="Q659" s="220"/>
      <c r="R659" s="221"/>
      <c r="S659" s="221"/>
      <c r="T659" s="221"/>
      <c r="U659" s="221"/>
      <c r="V659" s="221"/>
      <c r="W659" s="221"/>
      <c r="X659" s="221"/>
      <c r="Y659" s="221"/>
      <c r="Z659" s="210"/>
      <c r="AA659" s="210"/>
      <c r="AB659" s="210"/>
      <c r="AC659" s="210"/>
      <c r="AD659" s="210"/>
      <c r="AE659" s="210"/>
      <c r="AF659" s="210"/>
      <c r="AG659" s="210" t="s">
        <v>214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ht="45" outlineLevel="1" x14ac:dyDescent="0.2">
      <c r="A660" s="237">
        <v>156</v>
      </c>
      <c r="B660" s="238" t="s">
        <v>805</v>
      </c>
      <c r="C660" s="253" t="s">
        <v>806</v>
      </c>
      <c r="D660" s="239" t="s">
        <v>254</v>
      </c>
      <c r="E660" s="240">
        <v>371.94450000000001</v>
      </c>
      <c r="F660" s="241"/>
      <c r="G660" s="242">
        <f>ROUND(E660*F660,2)</f>
        <v>0</v>
      </c>
      <c r="H660" s="241"/>
      <c r="I660" s="242">
        <f>ROUND(E660*H660,2)</f>
        <v>0</v>
      </c>
      <c r="J660" s="241"/>
      <c r="K660" s="242">
        <f>ROUND(E660*J660,2)</f>
        <v>0</v>
      </c>
      <c r="L660" s="242">
        <v>21</v>
      </c>
      <c r="M660" s="242">
        <f>G660*(1+L660/100)</f>
        <v>0</v>
      </c>
      <c r="N660" s="240">
        <v>5.5900000000000004E-3</v>
      </c>
      <c r="O660" s="240">
        <f>ROUND(E660*N660,2)</f>
        <v>2.08</v>
      </c>
      <c r="P660" s="240">
        <v>0</v>
      </c>
      <c r="Q660" s="240">
        <f>ROUND(E660*P660,2)</f>
        <v>0</v>
      </c>
      <c r="R660" s="242" t="s">
        <v>800</v>
      </c>
      <c r="S660" s="242" t="s">
        <v>205</v>
      </c>
      <c r="T660" s="243" t="s">
        <v>206</v>
      </c>
      <c r="U660" s="221">
        <v>0.22991</v>
      </c>
      <c r="V660" s="221">
        <f>ROUND(E660*U660,2)</f>
        <v>85.51</v>
      </c>
      <c r="W660" s="221"/>
      <c r="X660" s="221" t="s">
        <v>207</v>
      </c>
      <c r="Y660" s="221" t="s">
        <v>208</v>
      </c>
      <c r="Z660" s="210"/>
      <c r="AA660" s="210"/>
      <c r="AB660" s="210"/>
      <c r="AC660" s="210"/>
      <c r="AD660" s="210"/>
      <c r="AE660" s="210"/>
      <c r="AF660" s="210"/>
      <c r="AG660" s="210" t="s">
        <v>209</v>
      </c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2" x14ac:dyDescent="0.2">
      <c r="A661" s="217"/>
      <c r="B661" s="218"/>
      <c r="C661" s="259" t="s">
        <v>807</v>
      </c>
      <c r="D661" s="250"/>
      <c r="E661" s="250"/>
      <c r="F661" s="250"/>
      <c r="G661" s="250"/>
      <c r="H661" s="221"/>
      <c r="I661" s="221"/>
      <c r="J661" s="221"/>
      <c r="K661" s="221"/>
      <c r="L661" s="221"/>
      <c r="M661" s="221"/>
      <c r="N661" s="220"/>
      <c r="O661" s="220"/>
      <c r="P661" s="220"/>
      <c r="Q661" s="220"/>
      <c r="R661" s="221"/>
      <c r="S661" s="221"/>
      <c r="T661" s="221"/>
      <c r="U661" s="221"/>
      <c r="V661" s="221"/>
      <c r="W661" s="221"/>
      <c r="X661" s="221"/>
      <c r="Y661" s="221"/>
      <c r="Z661" s="210"/>
      <c r="AA661" s="210"/>
      <c r="AB661" s="210"/>
      <c r="AC661" s="210"/>
      <c r="AD661" s="210"/>
      <c r="AE661" s="210"/>
      <c r="AF661" s="210"/>
      <c r="AG661" s="210" t="s">
        <v>260</v>
      </c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47" t="str">
        <f>C661</f>
        <v>Provedení očištění povrchu a natavení jedné vrstvy modifikovaného asfaltového pásu včetně dodávky materiálů.</v>
      </c>
      <c r="BB661" s="210"/>
      <c r="BC661" s="210"/>
      <c r="BD661" s="210"/>
      <c r="BE661" s="210"/>
      <c r="BF661" s="210"/>
      <c r="BG661" s="210"/>
      <c r="BH661" s="210"/>
    </row>
    <row r="662" spans="1:60" outlineLevel="2" x14ac:dyDescent="0.2">
      <c r="A662" s="217"/>
      <c r="B662" s="218"/>
      <c r="C662" s="255" t="s">
        <v>808</v>
      </c>
      <c r="D662" s="223"/>
      <c r="E662" s="224">
        <v>371.94450000000001</v>
      </c>
      <c r="F662" s="221"/>
      <c r="G662" s="221"/>
      <c r="H662" s="221"/>
      <c r="I662" s="221"/>
      <c r="J662" s="221"/>
      <c r="K662" s="221"/>
      <c r="L662" s="221"/>
      <c r="M662" s="221"/>
      <c r="N662" s="220"/>
      <c r="O662" s="220"/>
      <c r="P662" s="220"/>
      <c r="Q662" s="220"/>
      <c r="R662" s="221"/>
      <c r="S662" s="221"/>
      <c r="T662" s="221"/>
      <c r="U662" s="221"/>
      <c r="V662" s="221"/>
      <c r="W662" s="221"/>
      <c r="X662" s="221"/>
      <c r="Y662" s="221"/>
      <c r="Z662" s="210"/>
      <c r="AA662" s="210"/>
      <c r="AB662" s="210"/>
      <c r="AC662" s="210"/>
      <c r="AD662" s="210"/>
      <c r="AE662" s="210"/>
      <c r="AF662" s="210"/>
      <c r="AG662" s="210" t="s">
        <v>213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2" x14ac:dyDescent="0.2">
      <c r="A663" s="217"/>
      <c r="B663" s="218"/>
      <c r="C663" s="256"/>
      <c r="D663" s="246"/>
      <c r="E663" s="246"/>
      <c r="F663" s="246"/>
      <c r="G663" s="246"/>
      <c r="H663" s="221"/>
      <c r="I663" s="221"/>
      <c r="J663" s="221"/>
      <c r="K663" s="221"/>
      <c r="L663" s="221"/>
      <c r="M663" s="221"/>
      <c r="N663" s="220"/>
      <c r="O663" s="220"/>
      <c r="P663" s="220"/>
      <c r="Q663" s="220"/>
      <c r="R663" s="221"/>
      <c r="S663" s="221"/>
      <c r="T663" s="221"/>
      <c r="U663" s="221"/>
      <c r="V663" s="221"/>
      <c r="W663" s="221"/>
      <c r="X663" s="221"/>
      <c r="Y663" s="221"/>
      <c r="Z663" s="210"/>
      <c r="AA663" s="210"/>
      <c r="AB663" s="210"/>
      <c r="AC663" s="210"/>
      <c r="AD663" s="210"/>
      <c r="AE663" s="210"/>
      <c r="AF663" s="210"/>
      <c r="AG663" s="210" t="s">
        <v>214</v>
      </c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ht="45" outlineLevel="1" x14ac:dyDescent="0.2">
      <c r="A664" s="237">
        <v>157</v>
      </c>
      <c r="B664" s="238" t="s">
        <v>809</v>
      </c>
      <c r="C664" s="253" t="s">
        <v>810</v>
      </c>
      <c r="D664" s="239" t="s">
        <v>254</v>
      </c>
      <c r="E664" s="240">
        <v>106.404</v>
      </c>
      <c r="F664" s="241"/>
      <c r="G664" s="242">
        <f>ROUND(E664*F664,2)</f>
        <v>0</v>
      </c>
      <c r="H664" s="241"/>
      <c r="I664" s="242">
        <f>ROUND(E664*H664,2)</f>
        <v>0</v>
      </c>
      <c r="J664" s="241"/>
      <c r="K664" s="242">
        <f>ROUND(E664*J664,2)</f>
        <v>0</v>
      </c>
      <c r="L664" s="242">
        <v>21</v>
      </c>
      <c r="M664" s="242">
        <f>G664*(1+L664/100)</f>
        <v>0</v>
      </c>
      <c r="N664" s="240">
        <v>5.9800000000000001E-3</v>
      </c>
      <c r="O664" s="240">
        <f>ROUND(E664*N664,2)</f>
        <v>0.64</v>
      </c>
      <c r="P664" s="240">
        <v>0</v>
      </c>
      <c r="Q664" s="240">
        <f>ROUND(E664*P664,2)</f>
        <v>0</v>
      </c>
      <c r="R664" s="242" t="s">
        <v>800</v>
      </c>
      <c r="S664" s="242" t="s">
        <v>205</v>
      </c>
      <c r="T664" s="243" t="s">
        <v>206</v>
      </c>
      <c r="U664" s="221">
        <v>0.26600000000000001</v>
      </c>
      <c r="V664" s="221">
        <f>ROUND(E664*U664,2)</f>
        <v>28.3</v>
      </c>
      <c r="W664" s="221"/>
      <c r="X664" s="221" t="s">
        <v>207</v>
      </c>
      <c r="Y664" s="221" t="s">
        <v>208</v>
      </c>
      <c r="Z664" s="210"/>
      <c r="AA664" s="210"/>
      <c r="AB664" s="210"/>
      <c r="AC664" s="210"/>
      <c r="AD664" s="210"/>
      <c r="AE664" s="210"/>
      <c r="AF664" s="210"/>
      <c r="AG664" s="210" t="s">
        <v>209</v>
      </c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2" x14ac:dyDescent="0.2">
      <c r="A665" s="217"/>
      <c r="B665" s="218"/>
      <c r="C665" s="255" t="s">
        <v>811</v>
      </c>
      <c r="D665" s="223"/>
      <c r="E665" s="224">
        <v>106.404</v>
      </c>
      <c r="F665" s="221"/>
      <c r="G665" s="221"/>
      <c r="H665" s="221"/>
      <c r="I665" s="221"/>
      <c r="J665" s="221"/>
      <c r="K665" s="221"/>
      <c r="L665" s="221"/>
      <c r="M665" s="221"/>
      <c r="N665" s="220"/>
      <c r="O665" s="220"/>
      <c r="P665" s="220"/>
      <c r="Q665" s="220"/>
      <c r="R665" s="221"/>
      <c r="S665" s="221"/>
      <c r="T665" s="221"/>
      <c r="U665" s="221"/>
      <c r="V665" s="221"/>
      <c r="W665" s="221"/>
      <c r="X665" s="221"/>
      <c r="Y665" s="221"/>
      <c r="Z665" s="210"/>
      <c r="AA665" s="210"/>
      <c r="AB665" s="210"/>
      <c r="AC665" s="210"/>
      <c r="AD665" s="210"/>
      <c r="AE665" s="210"/>
      <c r="AF665" s="210"/>
      <c r="AG665" s="210" t="s">
        <v>213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2" x14ac:dyDescent="0.2">
      <c r="A666" s="217"/>
      <c r="B666" s="218"/>
      <c r="C666" s="256"/>
      <c r="D666" s="246"/>
      <c r="E666" s="246"/>
      <c r="F666" s="246"/>
      <c r="G666" s="246"/>
      <c r="H666" s="221"/>
      <c r="I666" s="221"/>
      <c r="J666" s="221"/>
      <c r="K666" s="221"/>
      <c r="L666" s="221"/>
      <c r="M666" s="221"/>
      <c r="N666" s="220"/>
      <c r="O666" s="220"/>
      <c r="P666" s="220"/>
      <c r="Q666" s="220"/>
      <c r="R666" s="221"/>
      <c r="S666" s="221"/>
      <c r="T666" s="221"/>
      <c r="U666" s="221"/>
      <c r="V666" s="221"/>
      <c r="W666" s="221"/>
      <c r="X666" s="221"/>
      <c r="Y666" s="221"/>
      <c r="Z666" s="210"/>
      <c r="AA666" s="210"/>
      <c r="AB666" s="210"/>
      <c r="AC666" s="210"/>
      <c r="AD666" s="210"/>
      <c r="AE666" s="210"/>
      <c r="AF666" s="210"/>
      <c r="AG666" s="210" t="s">
        <v>214</v>
      </c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">
      <c r="A667" s="237">
        <v>158</v>
      </c>
      <c r="B667" s="238" t="s">
        <v>812</v>
      </c>
      <c r="C667" s="253" t="s">
        <v>813</v>
      </c>
      <c r="D667" s="239" t="s">
        <v>254</v>
      </c>
      <c r="E667" s="240">
        <v>45.16</v>
      </c>
      <c r="F667" s="241"/>
      <c r="G667" s="242">
        <f>ROUND(E667*F667,2)</f>
        <v>0</v>
      </c>
      <c r="H667" s="241"/>
      <c r="I667" s="242">
        <f>ROUND(E667*H667,2)</f>
        <v>0</v>
      </c>
      <c r="J667" s="241"/>
      <c r="K667" s="242">
        <f>ROUND(E667*J667,2)</f>
        <v>0</v>
      </c>
      <c r="L667" s="242">
        <v>21</v>
      </c>
      <c r="M667" s="242">
        <f>G667*(1+L667/100)</f>
        <v>0</v>
      </c>
      <c r="N667" s="240">
        <v>3.6800000000000001E-3</v>
      </c>
      <c r="O667" s="240">
        <f>ROUND(E667*N667,2)</f>
        <v>0.17</v>
      </c>
      <c r="P667" s="240">
        <v>0</v>
      </c>
      <c r="Q667" s="240">
        <f>ROUND(E667*P667,2)</f>
        <v>0</v>
      </c>
      <c r="R667" s="242" t="s">
        <v>800</v>
      </c>
      <c r="S667" s="242" t="s">
        <v>205</v>
      </c>
      <c r="T667" s="243" t="s">
        <v>206</v>
      </c>
      <c r="U667" s="221">
        <v>0.38500000000000001</v>
      </c>
      <c r="V667" s="221">
        <f>ROUND(E667*U667,2)</f>
        <v>17.39</v>
      </c>
      <c r="W667" s="221"/>
      <c r="X667" s="221" t="s">
        <v>207</v>
      </c>
      <c r="Y667" s="221" t="s">
        <v>208</v>
      </c>
      <c r="Z667" s="210"/>
      <c r="AA667" s="210"/>
      <c r="AB667" s="210"/>
      <c r="AC667" s="210"/>
      <c r="AD667" s="210"/>
      <c r="AE667" s="210"/>
      <c r="AF667" s="210"/>
      <c r="AG667" s="210" t="s">
        <v>209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2" x14ac:dyDescent="0.2">
      <c r="A668" s="217"/>
      <c r="B668" s="218"/>
      <c r="C668" s="259" t="s">
        <v>814</v>
      </c>
      <c r="D668" s="250"/>
      <c r="E668" s="250"/>
      <c r="F668" s="250"/>
      <c r="G668" s="250"/>
      <c r="H668" s="221"/>
      <c r="I668" s="221"/>
      <c r="J668" s="221"/>
      <c r="K668" s="221"/>
      <c r="L668" s="221"/>
      <c r="M668" s="221"/>
      <c r="N668" s="220"/>
      <c r="O668" s="220"/>
      <c r="P668" s="220"/>
      <c r="Q668" s="220"/>
      <c r="R668" s="221"/>
      <c r="S668" s="221"/>
      <c r="T668" s="221"/>
      <c r="U668" s="221"/>
      <c r="V668" s="221"/>
      <c r="W668" s="221"/>
      <c r="X668" s="221"/>
      <c r="Y668" s="221"/>
      <c r="Z668" s="210"/>
      <c r="AA668" s="210"/>
      <c r="AB668" s="210"/>
      <c r="AC668" s="210"/>
      <c r="AD668" s="210"/>
      <c r="AE668" s="210"/>
      <c r="AF668" s="210"/>
      <c r="AG668" s="210" t="s">
        <v>260</v>
      </c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2" x14ac:dyDescent="0.2">
      <c r="A669" s="217"/>
      <c r="B669" s="218"/>
      <c r="C669" s="255" t="s">
        <v>815</v>
      </c>
      <c r="D669" s="223"/>
      <c r="E669" s="224">
        <v>45.16</v>
      </c>
      <c r="F669" s="221"/>
      <c r="G669" s="221"/>
      <c r="H669" s="221"/>
      <c r="I669" s="221"/>
      <c r="J669" s="221"/>
      <c r="K669" s="221"/>
      <c r="L669" s="221"/>
      <c r="M669" s="221"/>
      <c r="N669" s="220"/>
      <c r="O669" s="220"/>
      <c r="P669" s="220"/>
      <c r="Q669" s="220"/>
      <c r="R669" s="221"/>
      <c r="S669" s="221"/>
      <c r="T669" s="221"/>
      <c r="U669" s="221"/>
      <c r="V669" s="221"/>
      <c r="W669" s="221"/>
      <c r="X669" s="221"/>
      <c r="Y669" s="221"/>
      <c r="Z669" s="210"/>
      <c r="AA669" s="210"/>
      <c r="AB669" s="210"/>
      <c r="AC669" s="210"/>
      <c r="AD669" s="210"/>
      <c r="AE669" s="210"/>
      <c r="AF669" s="210"/>
      <c r="AG669" s="210" t="s">
        <v>213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2" x14ac:dyDescent="0.2">
      <c r="A670" s="217"/>
      <c r="B670" s="218"/>
      <c r="C670" s="256"/>
      <c r="D670" s="246"/>
      <c r="E670" s="246"/>
      <c r="F670" s="246"/>
      <c r="G670" s="246"/>
      <c r="H670" s="221"/>
      <c r="I670" s="221"/>
      <c r="J670" s="221"/>
      <c r="K670" s="221"/>
      <c r="L670" s="221"/>
      <c r="M670" s="221"/>
      <c r="N670" s="220"/>
      <c r="O670" s="220"/>
      <c r="P670" s="220"/>
      <c r="Q670" s="220"/>
      <c r="R670" s="221"/>
      <c r="S670" s="221"/>
      <c r="T670" s="221"/>
      <c r="U670" s="221"/>
      <c r="V670" s="221"/>
      <c r="W670" s="221"/>
      <c r="X670" s="221"/>
      <c r="Y670" s="221"/>
      <c r="Z670" s="210"/>
      <c r="AA670" s="210"/>
      <c r="AB670" s="210"/>
      <c r="AC670" s="210"/>
      <c r="AD670" s="210"/>
      <c r="AE670" s="210"/>
      <c r="AF670" s="210"/>
      <c r="AG670" s="210" t="s">
        <v>214</v>
      </c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ht="22.5" outlineLevel="1" x14ac:dyDescent="0.2">
      <c r="A671" s="237">
        <v>159</v>
      </c>
      <c r="B671" s="238" t="s">
        <v>816</v>
      </c>
      <c r="C671" s="253" t="s">
        <v>817</v>
      </c>
      <c r="D671" s="239" t="s">
        <v>254</v>
      </c>
      <c r="E671" s="240">
        <v>151.22499999999999</v>
      </c>
      <c r="F671" s="241"/>
      <c r="G671" s="242">
        <f>ROUND(E671*F671,2)</f>
        <v>0</v>
      </c>
      <c r="H671" s="241"/>
      <c r="I671" s="242">
        <f>ROUND(E671*H671,2)</f>
        <v>0</v>
      </c>
      <c r="J671" s="241"/>
      <c r="K671" s="242">
        <f>ROUND(E671*J671,2)</f>
        <v>0</v>
      </c>
      <c r="L671" s="242">
        <v>21</v>
      </c>
      <c r="M671" s="242">
        <f>G671*(1+L671/100)</f>
        <v>0</v>
      </c>
      <c r="N671" s="240">
        <v>0</v>
      </c>
      <c r="O671" s="240">
        <f>ROUND(E671*N671,2)</f>
        <v>0</v>
      </c>
      <c r="P671" s="240">
        <v>0</v>
      </c>
      <c r="Q671" s="240">
        <f>ROUND(E671*P671,2)</f>
        <v>0</v>
      </c>
      <c r="R671" s="242" t="s">
        <v>800</v>
      </c>
      <c r="S671" s="242" t="s">
        <v>205</v>
      </c>
      <c r="T671" s="243" t="s">
        <v>206</v>
      </c>
      <c r="U671" s="221">
        <v>0.112</v>
      </c>
      <c r="V671" s="221">
        <f>ROUND(E671*U671,2)</f>
        <v>16.940000000000001</v>
      </c>
      <c r="W671" s="221"/>
      <c r="X671" s="221" t="s">
        <v>207</v>
      </c>
      <c r="Y671" s="221" t="s">
        <v>208</v>
      </c>
      <c r="Z671" s="210"/>
      <c r="AA671" s="210"/>
      <c r="AB671" s="210"/>
      <c r="AC671" s="210"/>
      <c r="AD671" s="210"/>
      <c r="AE671" s="210"/>
      <c r="AF671" s="210"/>
      <c r="AG671" s="210" t="s">
        <v>209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2" x14ac:dyDescent="0.2">
      <c r="A672" s="217"/>
      <c r="B672" s="218"/>
      <c r="C672" s="255" t="s">
        <v>818</v>
      </c>
      <c r="D672" s="223"/>
      <c r="E672" s="224">
        <v>151.22499999999999</v>
      </c>
      <c r="F672" s="221"/>
      <c r="G672" s="221"/>
      <c r="H672" s="221"/>
      <c r="I672" s="221"/>
      <c r="J672" s="221"/>
      <c r="K672" s="221"/>
      <c r="L672" s="221"/>
      <c r="M672" s="221"/>
      <c r="N672" s="220"/>
      <c r="O672" s="220"/>
      <c r="P672" s="220"/>
      <c r="Q672" s="220"/>
      <c r="R672" s="221"/>
      <c r="S672" s="221"/>
      <c r="T672" s="221"/>
      <c r="U672" s="221"/>
      <c r="V672" s="221"/>
      <c r="W672" s="221"/>
      <c r="X672" s="221"/>
      <c r="Y672" s="221"/>
      <c r="Z672" s="210"/>
      <c r="AA672" s="210"/>
      <c r="AB672" s="210"/>
      <c r="AC672" s="210"/>
      <c r="AD672" s="210"/>
      <c r="AE672" s="210"/>
      <c r="AF672" s="210"/>
      <c r="AG672" s="210" t="s">
        <v>213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2" x14ac:dyDescent="0.2">
      <c r="A673" s="217"/>
      <c r="B673" s="218"/>
      <c r="C673" s="256"/>
      <c r="D673" s="246"/>
      <c r="E673" s="246"/>
      <c r="F673" s="246"/>
      <c r="G673" s="246"/>
      <c r="H673" s="221"/>
      <c r="I673" s="221"/>
      <c r="J673" s="221"/>
      <c r="K673" s="221"/>
      <c r="L673" s="221"/>
      <c r="M673" s="221"/>
      <c r="N673" s="220"/>
      <c r="O673" s="220"/>
      <c r="P673" s="220"/>
      <c r="Q673" s="220"/>
      <c r="R673" s="221"/>
      <c r="S673" s="221"/>
      <c r="T673" s="221"/>
      <c r="U673" s="221"/>
      <c r="V673" s="221"/>
      <c r="W673" s="221"/>
      <c r="X673" s="221"/>
      <c r="Y673" s="221"/>
      <c r="Z673" s="210"/>
      <c r="AA673" s="210"/>
      <c r="AB673" s="210"/>
      <c r="AC673" s="210"/>
      <c r="AD673" s="210"/>
      <c r="AE673" s="210"/>
      <c r="AF673" s="210"/>
      <c r="AG673" s="210" t="s">
        <v>214</v>
      </c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ht="22.5" outlineLevel="1" x14ac:dyDescent="0.2">
      <c r="A674" s="237">
        <v>160</v>
      </c>
      <c r="B674" s="238" t="s">
        <v>819</v>
      </c>
      <c r="C674" s="253" t="s">
        <v>820</v>
      </c>
      <c r="D674" s="239" t="s">
        <v>254</v>
      </c>
      <c r="E674" s="240">
        <v>151.22499999999999</v>
      </c>
      <c r="F674" s="241"/>
      <c r="G674" s="242">
        <f>ROUND(E674*F674,2)</f>
        <v>0</v>
      </c>
      <c r="H674" s="241"/>
      <c r="I674" s="242">
        <f>ROUND(E674*H674,2)</f>
        <v>0</v>
      </c>
      <c r="J674" s="241"/>
      <c r="K674" s="242">
        <f>ROUND(E674*J674,2)</f>
        <v>0</v>
      </c>
      <c r="L674" s="242">
        <v>21</v>
      </c>
      <c r="M674" s="242">
        <f>G674*(1+L674/100)</f>
        <v>0</v>
      </c>
      <c r="N674" s="240">
        <v>2.9999999999999997E-4</v>
      </c>
      <c r="O674" s="240">
        <f>ROUND(E674*N674,2)</f>
        <v>0.05</v>
      </c>
      <c r="P674" s="240">
        <v>0</v>
      </c>
      <c r="Q674" s="240">
        <f>ROUND(E674*P674,2)</f>
        <v>0</v>
      </c>
      <c r="R674" s="242" t="s">
        <v>371</v>
      </c>
      <c r="S674" s="242" t="s">
        <v>205</v>
      </c>
      <c r="T674" s="243" t="s">
        <v>206</v>
      </c>
      <c r="U674" s="221">
        <v>0</v>
      </c>
      <c r="V674" s="221">
        <f>ROUND(E674*U674,2)</f>
        <v>0</v>
      </c>
      <c r="W674" s="221"/>
      <c r="X674" s="221" t="s">
        <v>372</v>
      </c>
      <c r="Y674" s="221" t="s">
        <v>208</v>
      </c>
      <c r="Z674" s="210"/>
      <c r="AA674" s="210"/>
      <c r="AB674" s="210"/>
      <c r="AC674" s="210"/>
      <c r="AD674" s="210"/>
      <c r="AE674" s="210"/>
      <c r="AF674" s="210"/>
      <c r="AG674" s="210" t="s">
        <v>373</v>
      </c>
      <c r="AH674" s="210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2" x14ac:dyDescent="0.2">
      <c r="A675" s="217"/>
      <c r="B675" s="218"/>
      <c r="C675" s="255" t="s">
        <v>818</v>
      </c>
      <c r="D675" s="223"/>
      <c r="E675" s="224">
        <v>151.22499999999999</v>
      </c>
      <c r="F675" s="221"/>
      <c r="G675" s="221"/>
      <c r="H675" s="221"/>
      <c r="I675" s="221"/>
      <c r="J675" s="221"/>
      <c r="K675" s="221"/>
      <c r="L675" s="221"/>
      <c r="M675" s="221"/>
      <c r="N675" s="220"/>
      <c r="O675" s="220"/>
      <c r="P675" s="220"/>
      <c r="Q675" s="220"/>
      <c r="R675" s="221"/>
      <c r="S675" s="221"/>
      <c r="T675" s="221"/>
      <c r="U675" s="221"/>
      <c r="V675" s="221"/>
      <c r="W675" s="221"/>
      <c r="X675" s="221"/>
      <c r="Y675" s="221"/>
      <c r="Z675" s="210"/>
      <c r="AA675" s="210"/>
      <c r="AB675" s="210"/>
      <c r="AC675" s="210"/>
      <c r="AD675" s="210"/>
      <c r="AE675" s="210"/>
      <c r="AF675" s="210"/>
      <c r="AG675" s="210" t="s">
        <v>213</v>
      </c>
      <c r="AH675" s="210">
        <v>0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2" x14ac:dyDescent="0.2">
      <c r="A676" s="217"/>
      <c r="B676" s="218"/>
      <c r="C676" s="256"/>
      <c r="D676" s="246"/>
      <c r="E676" s="246"/>
      <c r="F676" s="246"/>
      <c r="G676" s="246"/>
      <c r="H676" s="221"/>
      <c r="I676" s="221"/>
      <c r="J676" s="221"/>
      <c r="K676" s="221"/>
      <c r="L676" s="221"/>
      <c r="M676" s="221"/>
      <c r="N676" s="220"/>
      <c r="O676" s="220"/>
      <c r="P676" s="220"/>
      <c r="Q676" s="220"/>
      <c r="R676" s="221"/>
      <c r="S676" s="221"/>
      <c r="T676" s="221"/>
      <c r="U676" s="221"/>
      <c r="V676" s="221"/>
      <c r="W676" s="221"/>
      <c r="X676" s="221"/>
      <c r="Y676" s="221"/>
      <c r="Z676" s="210"/>
      <c r="AA676" s="210"/>
      <c r="AB676" s="210"/>
      <c r="AC676" s="210"/>
      <c r="AD676" s="210"/>
      <c r="AE676" s="210"/>
      <c r="AF676" s="210"/>
      <c r="AG676" s="210" t="s">
        <v>214</v>
      </c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1" x14ac:dyDescent="0.2">
      <c r="A677" s="237">
        <v>161</v>
      </c>
      <c r="B677" s="238" t="s">
        <v>821</v>
      </c>
      <c r="C677" s="253" t="s">
        <v>822</v>
      </c>
      <c r="D677" s="239" t="s">
        <v>263</v>
      </c>
      <c r="E677" s="240">
        <v>3.07986</v>
      </c>
      <c r="F677" s="241"/>
      <c r="G677" s="242">
        <f>ROUND(E677*F677,2)</f>
        <v>0</v>
      </c>
      <c r="H677" s="241"/>
      <c r="I677" s="242">
        <f>ROUND(E677*H677,2)</f>
        <v>0</v>
      </c>
      <c r="J677" s="241"/>
      <c r="K677" s="242">
        <f>ROUND(E677*J677,2)</f>
        <v>0</v>
      </c>
      <c r="L677" s="242">
        <v>21</v>
      </c>
      <c r="M677" s="242">
        <f>G677*(1+L677/100)</f>
        <v>0</v>
      </c>
      <c r="N677" s="240">
        <v>0</v>
      </c>
      <c r="O677" s="240">
        <f>ROUND(E677*N677,2)</f>
        <v>0</v>
      </c>
      <c r="P677" s="240">
        <v>0</v>
      </c>
      <c r="Q677" s="240">
        <f>ROUND(E677*P677,2)</f>
        <v>0</v>
      </c>
      <c r="R677" s="242" t="s">
        <v>800</v>
      </c>
      <c r="S677" s="242" t="s">
        <v>205</v>
      </c>
      <c r="T677" s="243" t="s">
        <v>206</v>
      </c>
      <c r="U677" s="221">
        <v>1.5980000000000001</v>
      </c>
      <c r="V677" s="221">
        <f>ROUND(E677*U677,2)</f>
        <v>4.92</v>
      </c>
      <c r="W677" s="221"/>
      <c r="X677" s="221" t="s">
        <v>795</v>
      </c>
      <c r="Y677" s="221" t="s">
        <v>208</v>
      </c>
      <c r="Z677" s="210"/>
      <c r="AA677" s="210"/>
      <c r="AB677" s="210"/>
      <c r="AC677" s="210"/>
      <c r="AD677" s="210"/>
      <c r="AE677" s="210"/>
      <c r="AF677" s="210"/>
      <c r="AG677" s="210" t="s">
        <v>796</v>
      </c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2" x14ac:dyDescent="0.2">
      <c r="A678" s="217"/>
      <c r="B678" s="218"/>
      <c r="C678" s="254" t="s">
        <v>823</v>
      </c>
      <c r="D678" s="244"/>
      <c r="E678" s="244"/>
      <c r="F678" s="244"/>
      <c r="G678" s="244"/>
      <c r="H678" s="221"/>
      <c r="I678" s="221"/>
      <c r="J678" s="221"/>
      <c r="K678" s="221"/>
      <c r="L678" s="221"/>
      <c r="M678" s="221"/>
      <c r="N678" s="220"/>
      <c r="O678" s="220"/>
      <c r="P678" s="220"/>
      <c r="Q678" s="220"/>
      <c r="R678" s="221"/>
      <c r="S678" s="221"/>
      <c r="T678" s="221"/>
      <c r="U678" s="221"/>
      <c r="V678" s="221"/>
      <c r="W678" s="221"/>
      <c r="X678" s="221"/>
      <c r="Y678" s="221"/>
      <c r="Z678" s="210"/>
      <c r="AA678" s="210"/>
      <c r="AB678" s="210"/>
      <c r="AC678" s="210"/>
      <c r="AD678" s="210"/>
      <c r="AE678" s="210"/>
      <c r="AF678" s="210"/>
      <c r="AG678" s="210" t="s">
        <v>211</v>
      </c>
      <c r="AH678" s="210"/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2" x14ac:dyDescent="0.2">
      <c r="A679" s="217"/>
      <c r="B679" s="218"/>
      <c r="C679" s="256"/>
      <c r="D679" s="246"/>
      <c r="E679" s="246"/>
      <c r="F679" s="246"/>
      <c r="G679" s="246"/>
      <c r="H679" s="221"/>
      <c r="I679" s="221"/>
      <c r="J679" s="221"/>
      <c r="K679" s="221"/>
      <c r="L679" s="221"/>
      <c r="M679" s="221"/>
      <c r="N679" s="220"/>
      <c r="O679" s="220"/>
      <c r="P679" s="220"/>
      <c r="Q679" s="220"/>
      <c r="R679" s="221"/>
      <c r="S679" s="221"/>
      <c r="T679" s="221"/>
      <c r="U679" s="221"/>
      <c r="V679" s="221"/>
      <c r="W679" s="221"/>
      <c r="X679" s="221"/>
      <c r="Y679" s="221"/>
      <c r="Z679" s="210"/>
      <c r="AA679" s="210"/>
      <c r="AB679" s="210"/>
      <c r="AC679" s="210"/>
      <c r="AD679" s="210"/>
      <c r="AE679" s="210"/>
      <c r="AF679" s="210"/>
      <c r="AG679" s="210" t="s">
        <v>214</v>
      </c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x14ac:dyDescent="0.2">
      <c r="A680" s="230" t="s">
        <v>199</v>
      </c>
      <c r="B680" s="231" t="s">
        <v>125</v>
      </c>
      <c r="C680" s="252" t="s">
        <v>126</v>
      </c>
      <c r="D680" s="232"/>
      <c r="E680" s="233"/>
      <c r="F680" s="234"/>
      <c r="G680" s="234">
        <f>SUMIF(AG681:AG742,"&lt;&gt;NOR",G681:G742)</f>
        <v>0</v>
      </c>
      <c r="H680" s="234"/>
      <c r="I680" s="234">
        <f>SUM(I681:I742)</f>
        <v>0</v>
      </c>
      <c r="J680" s="234"/>
      <c r="K680" s="234">
        <f>SUM(K681:K742)</f>
        <v>0</v>
      </c>
      <c r="L680" s="234"/>
      <c r="M680" s="234">
        <f>SUM(M681:M742)</f>
        <v>0</v>
      </c>
      <c r="N680" s="233"/>
      <c r="O680" s="233">
        <f>SUM(O681:O742)</f>
        <v>4.3100000000000005</v>
      </c>
      <c r="P680" s="233"/>
      <c r="Q680" s="233">
        <f>SUM(Q681:Q742)</f>
        <v>0</v>
      </c>
      <c r="R680" s="234"/>
      <c r="S680" s="234"/>
      <c r="T680" s="235"/>
      <c r="U680" s="229"/>
      <c r="V680" s="229">
        <f>SUM(V681:V742)</f>
        <v>128.06</v>
      </c>
      <c r="W680" s="229"/>
      <c r="X680" s="229"/>
      <c r="Y680" s="229"/>
      <c r="AG680" t="s">
        <v>200</v>
      </c>
    </row>
    <row r="681" spans="1:60" outlineLevel="1" x14ac:dyDescent="0.2">
      <c r="A681" s="237">
        <v>162</v>
      </c>
      <c r="B681" s="238" t="s">
        <v>824</v>
      </c>
      <c r="C681" s="253" t="s">
        <v>825</v>
      </c>
      <c r="D681" s="239" t="s">
        <v>254</v>
      </c>
      <c r="E681" s="240">
        <v>39.36</v>
      </c>
      <c r="F681" s="241"/>
      <c r="G681" s="242">
        <f>ROUND(E681*F681,2)</f>
        <v>0</v>
      </c>
      <c r="H681" s="241"/>
      <c r="I681" s="242">
        <f>ROUND(E681*H681,2)</f>
        <v>0</v>
      </c>
      <c r="J681" s="241"/>
      <c r="K681" s="242">
        <f>ROUND(E681*J681,2)</f>
        <v>0</v>
      </c>
      <c r="L681" s="242">
        <v>21</v>
      </c>
      <c r="M681" s="242">
        <f>G681*(1+L681/100)</f>
        <v>0</v>
      </c>
      <c r="N681" s="240">
        <v>8.3000000000000001E-4</v>
      </c>
      <c r="O681" s="240">
        <f>ROUND(E681*N681,2)</f>
        <v>0.03</v>
      </c>
      <c r="P681" s="240">
        <v>0</v>
      </c>
      <c r="Q681" s="240">
        <f>ROUND(E681*P681,2)</f>
        <v>0</v>
      </c>
      <c r="R681" s="242" t="s">
        <v>826</v>
      </c>
      <c r="S681" s="242" t="s">
        <v>205</v>
      </c>
      <c r="T681" s="243" t="s">
        <v>206</v>
      </c>
      <c r="U681" s="221">
        <v>0.46200000000000002</v>
      </c>
      <c r="V681" s="221">
        <f>ROUND(E681*U681,2)</f>
        <v>18.18</v>
      </c>
      <c r="W681" s="221"/>
      <c r="X681" s="221" t="s">
        <v>207</v>
      </c>
      <c r="Y681" s="221" t="s">
        <v>208</v>
      </c>
      <c r="Z681" s="210"/>
      <c r="AA681" s="210"/>
      <c r="AB681" s="210"/>
      <c r="AC681" s="210"/>
      <c r="AD681" s="210"/>
      <c r="AE681" s="210"/>
      <c r="AF681" s="210"/>
      <c r="AG681" s="210" t="s">
        <v>209</v>
      </c>
      <c r="AH681" s="210"/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2" x14ac:dyDescent="0.2">
      <c r="A682" s="217"/>
      <c r="B682" s="218"/>
      <c r="C682" s="255" t="s">
        <v>556</v>
      </c>
      <c r="D682" s="223"/>
      <c r="E682" s="224">
        <v>39.36</v>
      </c>
      <c r="F682" s="221"/>
      <c r="G682" s="221"/>
      <c r="H682" s="221"/>
      <c r="I682" s="221"/>
      <c r="J682" s="221"/>
      <c r="K682" s="221"/>
      <c r="L682" s="221"/>
      <c r="M682" s="221"/>
      <c r="N682" s="220"/>
      <c r="O682" s="220"/>
      <c r="P682" s="220"/>
      <c r="Q682" s="220"/>
      <c r="R682" s="221"/>
      <c r="S682" s="221"/>
      <c r="T682" s="221"/>
      <c r="U682" s="221"/>
      <c r="V682" s="221"/>
      <c r="W682" s="221"/>
      <c r="X682" s="221"/>
      <c r="Y682" s="221"/>
      <c r="Z682" s="210"/>
      <c r="AA682" s="210"/>
      <c r="AB682" s="210"/>
      <c r="AC682" s="210"/>
      <c r="AD682" s="210"/>
      <c r="AE682" s="210"/>
      <c r="AF682" s="210"/>
      <c r="AG682" s="210" t="s">
        <v>213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2" x14ac:dyDescent="0.2">
      <c r="A683" s="217"/>
      <c r="B683" s="218"/>
      <c r="C683" s="256"/>
      <c r="D683" s="246"/>
      <c r="E683" s="246"/>
      <c r="F683" s="246"/>
      <c r="G683" s="246"/>
      <c r="H683" s="221"/>
      <c r="I683" s="221"/>
      <c r="J683" s="221"/>
      <c r="K683" s="221"/>
      <c r="L683" s="221"/>
      <c r="M683" s="221"/>
      <c r="N683" s="220"/>
      <c r="O683" s="220"/>
      <c r="P683" s="220"/>
      <c r="Q683" s="220"/>
      <c r="R683" s="221"/>
      <c r="S683" s="221"/>
      <c r="T683" s="221"/>
      <c r="U683" s="221"/>
      <c r="V683" s="221"/>
      <c r="W683" s="221"/>
      <c r="X683" s="221"/>
      <c r="Y683" s="221"/>
      <c r="Z683" s="210"/>
      <c r="AA683" s="210"/>
      <c r="AB683" s="210"/>
      <c r="AC683" s="210"/>
      <c r="AD683" s="210"/>
      <c r="AE683" s="210"/>
      <c r="AF683" s="210"/>
      <c r="AG683" s="210" t="s">
        <v>214</v>
      </c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">
      <c r="A684" s="237">
        <v>163</v>
      </c>
      <c r="B684" s="238" t="s">
        <v>827</v>
      </c>
      <c r="C684" s="253" t="s">
        <v>828</v>
      </c>
      <c r="D684" s="239" t="s">
        <v>254</v>
      </c>
      <c r="E684" s="240">
        <v>29.52</v>
      </c>
      <c r="F684" s="241"/>
      <c r="G684" s="242">
        <f>ROUND(E684*F684,2)</f>
        <v>0</v>
      </c>
      <c r="H684" s="241"/>
      <c r="I684" s="242">
        <f>ROUND(E684*H684,2)</f>
        <v>0</v>
      </c>
      <c r="J684" s="241"/>
      <c r="K684" s="242">
        <f>ROUND(E684*J684,2)</f>
        <v>0</v>
      </c>
      <c r="L684" s="242">
        <v>21</v>
      </c>
      <c r="M684" s="242">
        <f>G684*(1+L684/100)</f>
        <v>0</v>
      </c>
      <c r="N684" s="240">
        <v>2.3000000000000001E-4</v>
      </c>
      <c r="O684" s="240">
        <f>ROUND(E684*N684,2)</f>
        <v>0.01</v>
      </c>
      <c r="P684" s="240">
        <v>0</v>
      </c>
      <c r="Q684" s="240">
        <f>ROUND(E684*P684,2)</f>
        <v>0</v>
      </c>
      <c r="R684" s="242" t="s">
        <v>826</v>
      </c>
      <c r="S684" s="242" t="s">
        <v>205</v>
      </c>
      <c r="T684" s="243" t="s">
        <v>206</v>
      </c>
      <c r="U684" s="221">
        <v>0.36199999999999999</v>
      </c>
      <c r="V684" s="221">
        <f>ROUND(E684*U684,2)</f>
        <v>10.69</v>
      </c>
      <c r="W684" s="221"/>
      <c r="X684" s="221" t="s">
        <v>207</v>
      </c>
      <c r="Y684" s="221" t="s">
        <v>208</v>
      </c>
      <c r="Z684" s="210"/>
      <c r="AA684" s="210"/>
      <c r="AB684" s="210"/>
      <c r="AC684" s="210"/>
      <c r="AD684" s="210"/>
      <c r="AE684" s="210"/>
      <c r="AF684" s="210"/>
      <c r="AG684" s="210" t="s">
        <v>209</v>
      </c>
      <c r="AH684" s="210"/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2" x14ac:dyDescent="0.2">
      <c r="A685" s="217"/>
      <c r="B685" s="218"/>
      <c r="C685" s="255" t="s">
        <v>552</v>
      </c>
      <c r="D685" s="223"/>
      <c r="E685" s="224">
        <v>29.52</v>
      </c>
      <c r="F685" s="221"/>
      <c r="G685" s="221"/>
      <c r="H685" s="221"/>
      <c r="I685" s="221"/>
      <c r="J685" s="221"/>
      <c r="K685" s="221"/>
      <c r="L685" s="221"/>
      <c r="M685" s="221"/>
      <c r="N685" s="220"/>
      <c r="O685" s="220"/>
      <c r="P685" s="220"/>
      <c r="Q685" s="220"/>
      <c r="R685" s="221"/>
      <c r="S685" s="221"/>
      <c r="T685" s="221"/>
      <c r="U685" s="221"/>
      <c r="V685" s="221"/>
      <c r="W685" s="221"/>
      <c r="X685" s="221"/>
      <c r="Y685" s="221"/>
      <c r="Z685" s="210"/>
      <c r="AA685" s="210"/>
      <c r="AB685" s="210"/>
      <c r="AC685" s="210"/>
      <c r="AD685" s="210"/>
      <c r="AE685" s="210"/>
      <c r="AF685" s="210"/>
      <c r="AG685" s="210" t="s">
        <v>213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2" x14ac:dyDescent="0.2">
      <c r="A686" s="217"/>
      <c r="B686" s="218"/>
      <c r="C686" s="256"/>
      <c r="D686" s="246"/>
      <c r="E686" s="246"/>
      <c r="F686" s="246"/>
      <c r="G686" s="246"/>
      <c r="H686" s="221"/>
      <c r="I686" s="221"/>
      <c r="J686" s="221"/>
      <c r="K686" s="221"/>
      <c r="L686" s="221"/>
      <c r="M686" s="221"/>
      <c r="N686" s="220"/>
      <c r="O686" s="220"/>
      <c r="P686" s="220"/>
      <c r="Q686" s="220"/>
      <c r="R686" s="221"/>
      <c r="S686" s="221"/>
      <c r="T686" s="221"/>
      <c r="U686" s="221"/>
      <c r="V686" s="221"/>
      <c r="W686" s="221"/>
      <c r="X686" s="221"/>
      <c r="Y686" s="221"/>
      <c r="Z686" s="210"/>
      <c r="AA686" s="210"/>
      <c r="AB686" s="210"/>
      <c r="AC686" s="210"/>
      <c r="AD686" s="210"/>
      <c r="AE686" s="210"/>
      <c r="AF686" s="210"/>
      <c r="AG686" s="210" t="s">
        <v>214</v>
      </c>
      <c r="AH686" s="210"/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ht="22.5" outlineLevel="1" x14ac:dyDescent="0.2">
      <c r="A687" s="237">
        <v>164</v>
      </c>
      <c r="B687" s="238" t="s">
        <v>829</v>
      </c>
      <c r="C687" s="253" t="s">
        <v>830</v>
      </c>
      <c r="D687" s="239" t="s">
        <v>254</v>
      </c>
      <c r="E687" s="240">
        <v>79.212000000000003</v>
      </c>
      <c r="F687" s="241"/>
      <c r="G687" s="242">
        <f>ROUND(E687*F687,2)</f>
        <v>0</v>
      </c>
      <c r="H687" s="241"/>
      <c r="I687" s="242">
        <f>ROUND(E687*H687,2)</f>
        <v>0</v>
      </c>
      <c r="J687" s="241"/>
      <c r="K687" s="242">
        <f>ROUND(E687*J687,2)</f>
        <v>0</v>
      </c>
      <c r="L687" s="242">
        <v>21</v>
      </c>
      <c r="M687" s="242">
        <f>G687*(1+L687/100)</f>
        <v>0</v>
      </c>
      <c r="N687" s="240">
        <v>1.6000000000000001E-4</v>
      </c>
      <c r="O687" s="240">
        <f>ROUND(E687*N687,2)</f>
        <v>0.01</v>
      </c>
      <c r="P687" s="240">
        <v>0</v>
      </c>
      <c r="Q687" s="240">
        <f>ROUND(E687*P687,2)</f>
        <v>0</v>
      </c>
      <c r="R687" s="242" t="s">
        <v>826</v>
      </c>
      <c r="S687" s="242" t="s">
        <v>205</v>
      </c>
      <c r="T687" s="243" t="s">
        <v>206</v>
      </c>
      <c r="U687" s="221">
        <v>0.18</v>
      </c>
      <c r="V687" s="221">
        <f>ROUND(E687*U687,2)</f>
        <v>14.26</v>
      </c>
      <c r="W687" s="221"/>
      <c r="X687" s="221" t="s">
        <v>207</v>
      </c>
      <c r="Y687" s="221" t="s">
        <v>208</v>
      </c>
      <c r="Z687" s="210"/>
      <c r="AA687" s="210"/>
      <c r="AB687" s="210"/>
      <c r="AC687" s="210"/>
      <c r="AD687" s="210"/>
      <c r="AE687" s="210"/>
      <c r="AF687" s="210"/>
      <c r="AG687" s="210" t="s">
        <v>209</v>
      </c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2" x14ac:dyDescent="0.2">
      <c r="A688" s="217"/>
      <c r="B688" s="218"/>
      <c r="C688" s="259" t="s">
        <v>831</v>
      </c>
      <c r="D688" s="250"/>
      <c r="E688" s="250"/>
      <c r="F688" s="250"/>
      <c r="G688" s="250"/>
      <c r="H688" s="221"/>
      <c r="I688" s="221"/>
      <c r="J688" s="221"/>
      <c r="K688" s="221"/>
      <c r="L688" s="221"/>
      <c r="M688" s="221"/>
      <c r="N688" s="220"/>
      <c r="O688" s="220"/>
      <c r="P688" s="220"/>
      <c r="Q688" s="220"/>
      <c r="R688" s="221"/>
      <c r="S688" s="221"/>
      <c r="T688" s="221"/>
      <c r="U688" s="221"/>
      <c r="V688" s="221"/>
      <c r="W688" s="221"/>
      <c r="X688" s="221"/>
      <c r="Y688" s="221"/>
      <c r="Z688" s="210"/>
      <c r="AA688" s="210"/>
      <c r="AB688" s="210"/>
      <c r="AC688" s="210"/>
      <c r="AD688" s="210"/>
      <c r="AE688" s="210"/>
      <c r="AF688" s="210"/>
      <c r="AG688" s="210" t="s">
        <v>260</v>
      </c>
      <c r="AH688" s="210"/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2" x14ac:dyDescent="0.2">
      <c r="A689" s="217"/>
      <c r="B689" s="218"/>
      <c r="C689" s="255" t="s">
        <v>832</v>
      </c>
      <c r="D689" s="223"/>
      <c r="E689" s="224">
        <v>45.264000000000003</v>
      </c>
      <c r="F689" s="221"/>
      <c r="G689" s="221"/>
      <c r="H689" s="221"/>
      <c r="I689" s="221"/>
      <c r="J689" s="221"/>
      <c r="K689" s="221"/>
      <c r="L689" s="221"/>
      <c r="M689" s="221"/>
      <c r="N689" s="220"/>
      <c r="O689" s="220"/>
      <c r="P689" s="220"/>
      <c r="Q689" s="220"/>
      <c r="R689" s="221"/>
      <c r="S689" s="221"/>
      <c r="T689" s="221"/>
      <c r="U689" s="221"/>
      <c r="V689" s="221"/>
      <c r="W689" s="221"/>
      <c r="X689" s="221"/>
      <c r="Y689" s="221"/>
      <c r="Z689" s="210"/>
      <c r="AA689" s="210"/>
      <c r="AB689" s="210"/>
      <c r="AC689" s="210"/>
      <c r="AD689" s="210"/>
      <c r="AE689" s="210"/>
      <c r="AF689" s="210"/>
      <c r="AG689" s="210" t="s">
        <v>213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3" x14ac:dyDescent="0.2">
      <c r="A690" s="217"/>
      <c r="B690" s="218"/>
      <c r="C690" s="255" t="s">
        <v>833</v>
      </c>
      <c r="D690" s="223"/>
      <c r="E690" s="224">
        <v>33.948</v>
      </c>
      <c r="F690" s="221"/>
      <c r="G690" s="221"/>
      <c r="H690" s="221"/>
      <c r="I690" s="221"/>
      <c r="J690" s="221"/>
      <c r="K690" s="221"/>
      <c r="L690" s="221"/>
      <c r="M690" s="221"/>
      <c r="N690" s="220"/>
      <c r="O690" s="220"/>
      <c r="P690" s="220"/>
      <c r="Q690" s="220"/>
      <c r="R690" s="221"/>
      <c r="S690" s="221"/>
      <c r="T690" s="221"/>
      <c r="U690" s="221"/>
      <c r="V690" s="221"/>
      <c r="W690" s="221"/>
      <c r="X690" s="221"/>
      <c r="Y690" s="221"/>
      <c r="Z690" s="210"/>
      <c r="AA690" s="210"/>
      <c r="AB690" s="210"/>
      <c r="AC690" s="210"/>
      <c r="AD690" s="210"/>
      <c r="AE690" s="210"/>
      <c r="AF690" s="210"/>
      <c r="AG690" s="210" t="s">
        <v>213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2" x14ac:dyDescent="0.2">
      <c r="A691" s="217"/>
      <c r="B691" s="218"/>
      <c r="C691" s="256"/>
      <c r="D691" s="246"/>
      <c r="E691" s="246"/>
      <c r="F691" s="246"/>
      <c r="G691" s="246"/>
      <c r="H691" s="221"/>
      <c r="I691" s="221"/>
      <c r="J691" s="221"/>
      <c r="K691" s="221"/>
      <c r="L691" s="221"/>
      <c r="M691" s="221"/>
      <c r="N691" s="220"/>
      <c r="O691" s="220"/>
      <c r="P691" s="220"/>
      <c r="Q691" s="220"/>
      <c r="R691" s="221"/>
      <c r="S691" s="221"/>
      <c r="T691" s="221"/>
      <c r="U691" s="221"/>
      <c r="V691" s="221"/>
      <c r="W691" s="221"/>
      <c r="X691" s="221"/>
      <c r="Y691" s="221"/>
      <c r="Z691" s="210"/>
      <c r="AA691" s="210"/>
      <c r="AB691" s="210"/>
      <c r="AC691" s="210"/>
      <c r="AD691" s="210"/>
      <c r="AE691" s="210"/>
      <c r="AF691" s="210"/>
      <c r="AG691" s="210" t="s">
        <v>214</v>
      </c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ht="22.5" outlineLevel="1" x14ac:dyDescent="0.2">
      <c r="A692" s="237">
        <v>165</v>
      </c>
      <c r="B692" s="238" t="s">
        <v>834</v>
      </c>
      <c r="C692" s="253" t="s">
        <v>835</v>
      </c>
      <c r="D692" s="239" t="s">
        <v>254</v>
      </c>
      <c r="E692" s="240">
        <v>49.342500000000001</v>
      </c>
      <c r="F692" s="241"/>
      <c r="G692" s="242">
        <f>ROUND(E692*F692,2)</f>
        <v>0</v>
      </c>
      <c r="H692" s="241"/>
      <c r="I692" s="242">
        <f>ROUND(E692*H692,2)</f>
        <v>0</v>
      </c>
      <c r="J692" s="241"/>
      <c r="K692" s="242">
        <f>ROUND(E692*J692,2)</f>
        <v>0</v>
      </c>
      <c r="L692" s="242">
        <v>21</v>
      </c>
      <c r="M692" s="242">
        <f>G692*(1+L692/100)</f>
        <v>0</v>
      </c>
      <c r="N692" s="240">
        <v>1.6000000000000001E-4</v>
      </c>
      <c r="O692" s="240">
        <f>ROUND(E692*N692,2)</f>
        <v>0.01</v>
      </c>
      <c r="P692" s="240">
        <v>0</v>
      </c>
      <c r="Q692" s="240">
        <f>ROUND(E692*P692,2)</f>
        <v>0</v>
      </c>
      <c r="R692" s="242" t="s">
        <v>826</v>
      </c>
      <c r="S692" s="242" t="s">
        <v>205</v>
      </c>
      <c r="T692" s="243" t="s">
        <v>206</v>
      </c>
      <c r="U692" s="221">
        <v>0.14000000000000001</v>
      </c>
      <c r="V692" s="221">
        <f>ROUND(E692*U692,2)</f>
        <v>6.91</v>
      </c>
      <c r="W692" s="221"/>
      <c r="X692" s="221" t="s">
        <v>207</v>
      </c>
      <c r="Y692" s="221" t="s">
        <v>208</v>
      </c>
      <c r="Z692" s="210"/>
      <c r="AA692" s="210"/>
      <c r="AB692" s="210"/>
      <c r="AC692" s="210"/>
      <c r="AD692" s="210"/>
      <c r="AE692" s="210"/>
      <c r="AF692" s="210"/>
      <c r="AG692" s="210" t="s">
        <v>209</v>
      </c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2" x14ac:dyDescent="0.2">
      <c r="A693" s="217"/>
      <c r="B693" s="218"/>
      <c r="C693" s="255" t="s">
        <v>836</v>
      </c>
      <c r="D693" s="223"/>
      <c r="E693" s="224">
        <v>49.342500000000001</v>
      </c>
      <c r="F693" s="221"/>
      <c r="G693" s="221"/>
      <c r="H693" s="221"/>
      <c r="I693" s="221"/>
      <c r="J693" s="221"/>
      <c r="K693" s="221"/>
      <c r="L693" s="221"/>
      <c r="M693" s="221"/>
      <c r="N693" s="220"/>
      <c r="O693" s="220"/>
      <c r="P693" s="220"/>
      <c r="Q693" s="220"/>
      <c r="R693" s="221"/>
      <c r="S693" s="221"/>
      <c r="T693" s="221"/>
      <c r="U693" s="221"/>
      <c r="V693" s="221"/>
      <c r="W693" s="221"/>
      <c r="X693" s="221"/>
      <c r="Y693" s="221"/>
      <c r="Z693" s="210"/>
      <c r="AA693" s="210"/>
      <c r="AB693" s="210"/>
      <c r="AC693" s="210"/>
      <c r="AD693" s="210"/>
      <c r="AE693" s="210"/>
      <c r="AF693" s="210"/>
      <c r="AG693" s="210" t="s">
        <v>213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2" x14ac:dyDescent="0.2">
      <c r="A694" s="217"/>
      <c r="B694" s="218"/>
      <c r="C694" s="256"/>
      <c r="D694" s="246"/>
      <c r="E694" s="246"/>
      <c r="F694" s="246"/>
      <c r="G694" s="246"/>
      <c r="H694" s="221"/>
      <c r="I694" s="221"/>
      <c r="J694" s="221"/>
      <c r="K694" s="221"/>
      <c r="L694" s="221"/>
      <c r="M694" s="221"/>
      <c r="N694" s="220"/>
      <c r="O694" s="220"/>
      <c r="P694" s="220"/>
      <c r="Q694" s="220"/>
      <c r="R694" s="221"/>
      <c r="S694" s="221"/>
      <c r="T694" s="221"/>
      <c r="U694" s="221"/>
      <c r="V694" s="221"/>
      <c r="W694" s="221"/>
      <c r="X694" s="221"/>
      <c r="Y694" s="221"/>
      <c r="Z694" s="210"/>
      <c r="AA694" s="210"/>
      <c r="AB694" s="210"/>
      <c r="AC694" s="210"/>
      <c r="AD694" s="210"/>
      <c r="AE694" s="210"/>
      <c r="AF694" s="210"/>
      <c r="AG694" s="210" t="s">
        <v>214</v>
      </c>
      <c r="AH694" s="210"/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1" x14ac:dyDescent="0.2">
      <c r="A695" s="237">
        <v>166</v>
      </c>
      <c r="B695" s="238" t="s">
        <v>837</v>
      </c>
      <c r="C695" s="253" t="s">
        <v>838</v>
      </c>
      <c r="D695" s="239" t="s">
        <v>254</v>
      </c>
      <c r="E695" s="240">
        <v>325.08999999999997</v>
      </c>
      <c r="F695" s="241"/>
      <c r="G695" s="242">
        <f>ROUND(E695*F695,2)</f>
        <v>0</v>
      </c>
      <c r="H695" s="241"/>
      <c r="I695" s="242">
        <f>ROUND(E695*H695,2)</f>
        <v>0</v>
      </c>
      <c r="J695" s="241"/>
      <c r="K695" s="242">
        <f>ROUND(E695*J695,2)</f>
        <v>0</v>
      </c>
      <c r="L695" s="242">
        <v>21</v>
      </c>
      <c r="M695" s="242">
        <f>G695*(1+L695/100)</f>
        <v>0</v>
      </c>
      <c r="N695" s="240">
        <v>0</v>
      </c>
      <c r="O695" s="240">
        <f>ROUND(E695*N695,2)</f>
        <v>0</v>
      </c>
      <c r="P695" s="240">
        <v>0</v>
      </c>
      <c r="Q695" s="240">
        <f>ROUND(E695*P695,2)</f>
        <v>0</v>
      </c>
      <c r="R695" s="242" t="s">
        <v>826</v>
      </c>
      <c r="S695" s="242" t="s">
        <v>205</v>
      </c>
      <c r="T695" s="243" t="s">
        <v>206</v>
      </c>
      <c r="U695" s="221">
        <v>0.15</v>
      </c>
      <c r="V695" s="221">
        <f>ROUND(E695*U695,2)</f>
        <v>48.76</v>
      </c>
      <c r="W695" s="221"/>
      <c r="X695" s="221" t="s">
        <v>207</v>
      </c>
      <c r="Y695" s="221" t="s">
        <v>208</v>
      </c>
      <c r="Z695" s="210"/>
      <c r="AA695" s="210"/>
      <c r="AB695" s="210"/>
      <c r="AC695" s="210"/>
      <c r="AD695" s="210"/>
      <c r="AE695" s="210"/>
      <c r="AF695" s="210"/>
      <c r="AG695" s="210" t="s">
        <v>209</v>
      </c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2" x14ac:dyDescent="0.2">
      <c r="A696" s="217"/>
      <c r="B696" s="218"/>
      <c r="C696" s="259" t="s">
        <v>839</v>
      </c>
      <c r="D696" s="250"/>
      <c r="E696" s="250"/>
      <c r="F696" s="250"/>
      <c r="G696" s="250"/>
      <c r="H696" s="221"/>
      <c r="I696" s="221"/>
      <c r="J696" s="221"/>
      <c r="K696" s="221"/>
      <c r="L696" s="221"/>
      <c r="M696" s="221"/>
      <c r="N696" s="220"/>
      <c r="O696" s="220"/>
      <c r="P696" s="220"/>
      <c r="Q696" s="220"/>
      <c r="R696" s="221"/>
      <c r="S696" s="221"/>
      <c r="T696" s="221"/>
      <c r="U696" s="221"/>
      <c r="V696" s="221"/>
      <c r="W696" s="221"/>
      <c r="X696" s="221"/>
      <c r="Y696" s="221"/>
      <c r="Z696" s="210"/>
      <c r="AA696" s="210"/>
      <c r="AB696" s="210"/>
      <c r="AC696" s="210"/>
      <c r="AD696" s="210"/>
      <c r="AE696" s="210"/>
      <c r="AF696" s="210"/>
      <c r="AG696" s="210" t="s">
        <v>260</v>
      </c>
      <c r="AH696" s="210"/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2" x14ac:dyDescent="0.2">
      <c r="A697" s="217"/>
      <c r="B697" s="218"/>
      <c r="C697" s="255" t="s">
        <v>840</v>
      </c>
      <c r="D697" s="223"/>
      <c r="E697" s="224"/>
      <c r="F697" s="221"/>
      <c r="G697" s="221"/>
      <c r="H697" s="221"/>
      <c r="I697" s="221"/>
      <c r="J697" s="221"/>
      <c r="K697" s="221"/>
      <c r="L697" s="221"/>
      <c r="M697" s="221"/>
      <c r="N697" s="220"/>
      <c r="O697" s="220"/>
      <c r="P697" s="220"/>
      <c r="Q697" s="220"/>
      <c r="R697" s="221"/>
      <c r="S697" s="221"/>
      <c r="T697" s="221"/>
      <c r="U697" s="221"/>
      <c r="V697" s="221"/>
      <c r="W697" s="221"/>
      <c r="X697" s="221"/>
      <c r="Y697" s="221"/>
      <c r="Z697" s="210"/>
      <c r="AA697" s="210"/>
      <c r="AB697" s="210"/>
      <c r="AC697" s="210"/>
      <c r="AD697" s="210"/>
      <c r="AE697" s="210"/>
      <c r="AF697" s="210"/>
      <c r="AG697" s="210" t="s">
        <v>213</v>
      </c>
      <c r="AH697" s="210">
        <v>0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3" x14ac:dyDescent="0.2">
      <c r="A698" s="217"/>
      <c r="B698" s="218"/>
      <c r="C698" s="255" t="s">
        <v>841</v>
      </c>
      <c r="D698" s="223"/>
      <c r="E698" s="224">
        <v>52.65</v>
      </c>
      <c r="F698" s="221"/>
      <c r="G698" s="221"/>
      <c r="H698" s="221"/>
      <c r="I698" s="221"/>
      <c r="J698" s="221"/>
      <c r="K698" s="221"/>
      <c r="L698" s="221"/>
      <c r="M698" s="221"/>
      <c r="N698" s="220"/>
      <c r="O698" s="220"/>
      <c r="P698" s="220"/>
      <c r="Q698" s="220"/>
      <c r="R698" s="221"/>
      <c r="S698" s="221"/>
      <c r="T698" s="221"/>
      <c r="U698" s="221"/>
      <c r="V698" s="221"/>
      <c r="W698" s="221"/>
      <c r="X698" s="221"/>
      <c r="Y698" s="221"/>
      <c r="Z698" s="210"/>
      <c r="AA698" s="210"/>
      <c r="AB698" s="210"/>
      <c r="AC698" s="210"/>
      <c r="AD698" s="210"/>
      <c r="AE698" s="210"/>
      <c r="AF698" s="210"/>
      <c r="AG698" s="210" t="s">
        <v>213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3" x14ac:dyDescent="0.2">
      <c r="A699" s="217"/>
      <c r="B699" s="218"/>
      <c r="C699" s="255" t="s">
        <v>842</v>
      </c>
      <c r="D699" s="223"/>
      <c r="E699" s="224">
        <v>50.6</v>
      </c>
      <c r="F699" s="221"/>
      <c r="G699" s="221"/>
      <c r="H699" s="221"/>
      <c r="I699" s="221"/>
      <c r="J699" s="221"/>
      <c r="K699" s="221"/>
      <c r="L699" s="221"/>
      <c r="M699" s="221"/>
      <c r="N699" s="220"/>
      <c r="O699" s="220"/>
      <c r="P699" s="220"/>
      <c r="Q699" s="220"/>
      <c r="R699" s="221"/>
      <c r="S699" s="221"/>
      <c r="T699" s="221"/>
      <c r="U699" s="221"/>
      <c r="V699" s="221"/>
      <c r="W699" s="221"/>
      <c r="X699" s="221"/>
      <c r="Y699" s="221"/>
      <c r="Z699" s="210"/>
      <c r="AA699" s="210"/>
      <c r="AB699" s="210"/>
      <c r="AC699" s="210"/>
      <c r="AD699" s="210"/>
      <c r="AE699" s="210"/>
      <c r="AF699" s="210"/>
      <c r="AG699" s="210" t="s">
        <v>213</v>
      </c>
      <c r="AH699" s="210">
        <v>0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3" x14ac:dyDescent="0.2">
      <c r="A700" s="217"/>
      <c r="B700" s="218"/>
      <c r="C700" s="255" t="s">
        <v>843</v>
      </c>
      <c r="D700" s="223"/>
      <c r="E700" s="224">
        <v>52.5</v>
      </c>
      <c r="F700" s="221"/>
      <c r="G700" s="221"/>
      <c r="H700" s="221"/>
      <c r="I700" s="221"/>
      <c r="J700" s="221"/>
      <c r="K700" s="221"/>
      <c r="L700" s="221"/>
      <c r="M700" s="221"/>
      <c r="N700" s="220"/>
      <c r="O700" s="220"/>
      <c r="P700" s="220"/>
      <c r="Q700" s="220"/>
      <c r="R700" s="221"/>
      <c r="S700" s="221"/>
      <c r="T700" s="221"/>
      <c r="U700" s="221"/>
      <c r="V700" s="221"/>
      <c r="W700" s="221"/>
      <c r="X700" s="221"/>
      <c r="Y700" s="221"/>
      <c r="Z700" s="210"/>
      <c r="AA700" s="210"/>
      <c r="AB700" s="210"/>
      <c r="AC700" s="210"/>
      <c r="AD700" s="210"/>
      <c r="AE700" s="210"/>
      <c r="AF700" s="210"/>
      <c r="AG700" s="210" t="s">
        <v>213</v>
      </c>
      <c r="AH700" s="210">
        <v>0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3" x14ac:dyDescent="0.2">
      <c r="A701" s="217"/>
      <c r="B701" s="218"/>
      <c r="C701" s="255" t="s">
        <v>844</v>
      </c>
      <c r="D701" s="223"/>
      <c r="E701" s="224"/>
      <c r="F701" s="221"/>
      <c r="G701" s="221"/>
      <c r="H701" s="221"/>
      <c r="I701" s="221"/>
      <c r="J701" s="221"/>
      <c r="K701" s="221"/>
      <c r="L701" s="221"/>
      <c r="M701" s="221"/>
      <c r="N701" s="220"/>
      <c r="O701" s="220"/>
      <c r="P701" s="220"/>
      <c r="Q701" s="220"/>
      <c r="R701" s="221"/>
      <c r="S701" s="221"/>
      <c r="T701" s="221"/>
      <c r="U701" s="221"/>
      <c r="V701" s="221"/>
      <c r="W701" s="221"/>
      <c r="X701" s="221"/>
      <c r="Y701" s="221"/>
      <c r="Z701" s="210"/>
      <c r="AA701" s="210"/>
      <c r="AB701" s="210"/>
      <c r="AC701" s="210"/>
      <c r="AD701" s="210"/>
      <c r="AE701" s="210"/>
      <c r="AF701" s="210"/>
      <c r="AG701" s="210" t="s">
        <v>213</v>
      </c>
      <c r="AH701" s="210">
        <v>0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3" x14ac:dyDescent="0.2">
      <c r="A702" s="217"/>
      <c r="B702" s="218"/>
      <c r="C702" s="255" t="s">
        <v>845</v>
      </c>
      <c r="D702" s="223"/>
      <c r="E702" s="224">
        <v>169.34</v>
      </c>
      <c r="F702" s="221"/>
      <c r="G702" s="221"/>
      <c r="H702" s="221"/>
      <c r="I702" s="221"/>
      <c r="J702" s="221"/>
      <c r="K702" s="221"/>
      <c r="L702" s="221"/>
      <c r="M702" s="221"/>
      <c r="N702" s="220"/>
      <c r="O702" s="220"/>
      <c r="P702" s="220"/>
      <c r="Q702" s="220"/>
      <c r="R702" s="221"/>
      <c r="S702" s="221"/>
      <c r="T702" s="221"/>
      <c r="U702" s="221"/>
      <c r="V702" s="221"/>
      <c r="W702" s="221"/>
      <c r="X702" s="221"/>
      <c r="Y702" s="221"/>
      <c r="Z702" s="210"/>
      <c r="AA702" s="210"/>
      <c r="AB702" s="210"/>
      <c r="AC702" s="210"/>
      <c r="AD702" s="210"/>
      <c r="AE702" s="210"/>
      <c r="AF702" s="210"/>
      <c r="AG702" s="210" t="s">
        <v>213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2" x14ac:dyDescent="0.2">
      <c r="A703" s="217"/>
      <c r="B703" s="218"/>
      <c r="C703" s="256"/>
      <c r="D703" s="246"/>
      <c r="E703" s="246"/>
      <c r="F703" s="246"/>
      <c r="G703" s="246"/>
      <c r="H703" s="221"/>
      <c r="I703" s="221"/>
      <c r="J703" s="221"/>
      <c r="K703" s="221"/>
      <c r="L703" s="221"/>
      <c r="M703" s="221"/>
      <c r="N703" s="220"/>
      <c r="O703" s="220"/>
      <c r="P703" s="220"/>
      <c r="Q703" s="220"/>
      <c r="R703" s="221"/>
      <c r="S703" s="221"/>
      <c r="T703" s="221"/>
      <c r="U703" s="221"/>
      <c r="V703" s="221"/>
      <c r="W703" s="221"/>
      <c r="X703" s="221"/>
      <c r="Y703" s="221"/>
      <c r="Z703" s="210"/>
      <c r="AA703" s="210"/>
      <c r="AB703" s="210"/>
      <c r="AC703" s="210"/>
      <c r="AD703" s="210"/>
      <c r="AE703" s="210"/>
      <c r="AF703" s="210"/>
      <c r="AG703" s="210" t="s">
        <v>214</v>
      </c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1" x14ac:dyDescent="0.2">
      <c r="A704" s="237">
        <v>167</v>
      </c>
      <c r="B704" s="238" t="s">
        <v>846</v>
      </c>
      <c r="C704" s="253" t="s">
        <v>847</v>
      </c>
      <c r="D704" s="239" t="s">
        <v>254</v>
      </c>
      <c r="E704" s="240">
        <v>41.118749999999999</v>
      </c>
      <c r="F704" s="241"/>
      <c r="G704" s="242">
        <f>ROUND(E704*F704,2)</f>
        <v>0</v>
      </c>
      <c r="H704" s="241"/>
      <c r="I704" s="242">
        <f>ROUND(E704*H704,2)</f>
        <v>0</v>
      </c>
      <c r="J704" s="241"/>
      <c r="K704" s="242">
        <f>ROUND(E704*J704,2)</f>
        <v>0</v>
      </c>
      <c r="L704" s="242">
        <v>21</v>
      </c>
      <c r="M704" s="242">
        <f>G704*(1+L704/100)</f>
        <v>0</v>
      </c>
      <c r="N704" s="240">
        <v>2.3000000000000001E-4</v>
      </c>
      <c r="O704" s="240">
        <f>ROUND(E704*N704,2)</f>
        <v>0.01</v>
      </c>
      <c r="P704" s="240">
        <v>0</v>
      </c>
      <c r="Q704" s="240">
        <f>ROUND(E704*P704,2)</f>
        <v>0</v>
      </c>
      <c r="R704" s="242" t="s">
        <v>826</v>
      </c>
      <c r="S704" s="242" t="s">
        <v>205</v>
      </c>
      <c r="T704" s="243" t="s">
        <v>206</v>
      </c>
      <c r="U704" s="221">
        <v>0.161</v>
      </c>
      <c r="V704" s="221">
        <f>ROUND(E704*U704,2)</f>
        <v>6.62</v>
      </c>
      <c r="W704" s="221"/>
      <c r="X704" s="221" t="s">
        <v>207</v>
      </c>
      <c r="Y704" s="221" t="s">
        <v>208</v>
      </c>
      <c r="Z704" s="210"/>
      <c r="AA704" s="210"/>
      <c r="AB704" s="210"/>
      <c r="AC704" s="210"/>
      <c r="AD704" s="210"/>
      <c r="AE704" s="210"/>
      <c r="AF704" s="210"/>
      <c r="AG704" s="210" t="s">
        <v>209</v>
      </c>
      <c r="AH704" s="210"/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2" x14ac:dyDescent="0.2">
      <c r="A705" s="217"/>
      <c r="B705" s="218"/>
      <c r="C705" s="259" t="s">
        <v>1297</v>
      </c>
      <c r="D705" s="250"/>
      <c r="E705" s="250"/>
      <c r="F705" s="250"/>
      <c r="G705" s="250"/>
      <c r="H705" s="221"/>
      <c r="I705" s="221"/>
      <c r="J705" s="221"/>
      <c r="K705" s="221"/>
      <c r="L705" s="221"/>
      <c r="M705" s="221"/>
      <c r="N705" s="220"/>
      <c r="O705" s="220"/>
      <c r="P705" s="220"/>
      <c r="Q705" s="220"/>
      <c r="R705" s="221"/>
      <c r="S705" s="221"/>
      <c r="T705" s="221"/>
      <c r="U705" s="221"/>
      <c r="V705" s="221"/>
      <c r="W705" s="221"/>
      <c r="X705" s="221"/>
      <c r="Y705" s="221"/>
      <c r="Z705" s="210"/>
      <c r="AA705" s="210"/>
      <c r="AB705" s="210"/>
      <c r="AC705" s="210"/>
      <c r="AD705" s="210"/>
      <c r="AE705" s="210"/>
      <c r="AF705" s="210"/>
      <c r="AG705" s="210" t="s">
        <v>260</v>
      </c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3" x14ac:dyDescent="0.2">
      <c r="A706" s="217"/>
      <c r="B706" s="218"/>
      <c r="C706" s="258" t="s">
        <v>848</v>
      </c>
      <c r="D706" s="249"/>
      <c r="E706" s="249"/>
      <c r="F706" s="249"/>
      <c r="G706" s="249"/>
      <c r="H706" s="221"/>
      <c r="I706" s="221"/>
      <c r="J706" s="221"/>
      <c r="K706" s="221"/>
      <c r="L706" s="221"/>
      <c r="M706" s="221"/>
      <c r="N706" s="220"/>
      <c r="O706" s="220"/>
      <c r="P706" s="220"/>
      <c r="Q706" s="220"/>
      <c r="R706" s="221"/>
      <c r="S706" s="221"/>
      <c r="T706" s="221"/>
      <c r="U706" s="221"/>
      <c r="V706" s="221"/>
      <c r="W706" s="221"/>
      <c r="X706" s="221"/>
      <c r="Y706" s="221"/>
      <c r="Z706" s="210"/>
      <c r="AA706" s="210"/>
      <c r="AB706" s="210"/>
      <c r="AC706" s="210"/>
      <c r="AD706" s="210"/>
      <c r="AE706" s="210"/>
      <c r="AF706" s="210"/>
      <c r="AG706" s="210" t="s">
        <v>260</v>
      </c>
      <c r="AH706" s="210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2" x14ac:dyDescent="0.2">
      <c r="A707" s="217"/>
      <c r="B707" s="218"/>
      <c r="C707" s="255" t="s">
        <v>849</v>
      </c>
      <c r="D707" s="223"/>
      <c r="E707" s="224">
        <v>41.118749999999999</v>
      </c>
      <c r="F707" s="221"/>
      <c r="G707" s="221"/>
      <c r="H707" s="221"/>
      <c r="I707" s="221"/>
      <c r="J707" s="221"/>
      <c r="K707" s="221"/>
      <c r="L707" s="221"/>
      <c r="M707" s="221"/>
      <c r="N707" s="220"/>
      <c r="O707" s="220"/>
      <c r="P707" s="220"/>
      <c r="Q707" s="220"/>
      <c r="R707" s="221"/>
      <c r="S707" s="221"/>
      <c r="T707" s="221"/>
      <c r="U707" s="221"/>
      <c r="V707" s="221"/>
      <c r="W707" s="221"/>
      <c r="X707" s="221"/>
      <c r="Y707" s="221"/>
      <c r="Z707" s="210"/>
      <c r="AA707" s="210"/>
      <c r="AB707" s="210"/>
      <c r="AC707" s="210"/>
      <c r="AD707" s="210"/>
      <c r="AE707" s="210"/>
      <c r="AF707" s="210"/>
      <c r="AG707" s="210" t="s">
        <v>213</v>
      </c>
      <c r="AH707" s="210">
        <v>0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2" x14ac:dyDescent="0.2">
      <c r="A708" s="217"/>
      <c r="B708" s="218"/>
      <c r="C708" s="256"/>
      <c r="D708" s="246"/>
      <c r="E708" s="246"/>
      <c r="F708" s="246"/>
      <c r="G708" s="246"/>
      <c r="H708" s="221"/>
      <c r="I708" s="221"/>
      <c r="J708" s="221"/>
      <c r="K708" s="221"/>
      <c r="L708" s="221"/>
      <c r="M708" s="221"/>
      <c r="N708" s="220"/>
      <c r="O708" s="220"/>
      <c r="P708" s="220"/>
      <c r="Q708" s="220"/>
      <c r="R708" s="221"/>
      <c r="S708" s="221"/>
      <c r="T708" s="221"/>
      <c r="U708" s="221"/>
      <c r="V708" s="221"/>
      <c r="W708" s="221"/>
      <c r="X708" s="221"/>
      <c r="Y708" s="221"/>
      <c r="Z708" s="210"/>
      <c r="AA708" s="210"/>
      <c r="AB708" s="210"/>
      <c r="AC708" s="210"/>
      <c r="AD708" s="210"/>
      <c r="AE708" s="210"/>
      <c r="AF708" s="210"/>
      <c r="AG708" s="210" t="s">
        <v>214</v>
      </c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ht="22.5" outlineLevel="1" x14ac:dyDescent="0.2">
      <c r="A709" s="237">
        <v>168</v>
      </c>
      <c r="B709" s="238" t="s">
        <v>850</v>
      </c>
      <c r="C709" s="253" t="s">
        <v>851</v>
      </c>
      <c r="D709" s="239" t="s">
        <v>254</v>
      </c>
      <c r="E709" s="240">
        <v>155.75</v>
      </c>
      <c r="F709" s="241"/>
      <c r="G709" s="242">
        <f>ROUND(E709*F709,2)</f>
        <v>0</v>
      </c>
      <c r="H709" s="241"/>
      <c r="I709" s="242">
        <f>ROUND(E709*H709,2)</f>
        <v>0</v>
      </c>
      <c r="J709" s="241"/>
      <c r="K709" s="242">
        <f>ROUND(E709*J709,2)</f>
        <v>0</v>
      </c>
      <c r="L709" s="242">
        <v>21</v>
      </c>
      <c r="M709" s="242">
        <f>G709*(1+L709/100)</f>
        <v>0</v>
      </c>
      <c r="N709" s="240">
        <v>1.0000000000000001E-5</v>
      </c>
      <c r="O709" s="240">
        <f>ROUND(E709*N709,2)</f>
        <v>0</v>
      </c>
      <c r="P709" s="240">
        <v>0</v>
      </c>
      <c r="Q709" s="240">
        <f>ROUND(E709*P709,2)</f>
        <v>0</v>
      </c>
      <c r="R709" s="242" t="s">
        <v>826</v>
      </c>
      <c r="S709" s="242" t="s">
        <v>205</v>
      </c>
      <c r="T709" s="243" t="s">
        <v>206</v>
      </c>
      <c r="U709" s="221">
        <v>7.0000000000000007E-2</v>
      </c>
      <c r="V709" s="221">
        <f>ROUND(E709*U709,2)</f>
        <v>10.9</v>
      </c>
      <c r="W709" s="221"/>
      <c r="X709" s="221" t="s">
        <v>207</v>
      </c>
      <c r="Y709" s="221" t="s">
        <v>208</v>
      </c>
      <c r="Z709" s="210"/>
      <c r="AA709" s="210"/>
      <c r="AB709" s="210"/>
      <c r="AC709" s="210"/>
      <c r="AD709" s="210"/>
      <c r="AE709" s="210"/>
      <c r="AF709" s="210"/>
      <c r="AG709" s="210" t="s">
        <v>209</v>
      </c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2" x14ac:dyDescent="0.2">
      <c r="A710" s="217"/>
      <c r="B710" s="218"/>
      <c r="C710" s="255" t="s">
        <v>640</v>
      </c>
      <c r="D710" s="223"/>
      <c r="E710" s="224">
        <v>52.65</v>
      </c>
      <c r="F710" s="221"/>
      <c r="G710" s="221"/>
      <c r="H710" s="221"/>
      <c r="I710" s="221"/>
      <c r="J710" s="221"/>
      <c r="K710" s="221"/>
      <c r="L710" s="221"/>
      <c r="M710" s="221"/>
      <c r="N710" s="220"/>
      <c r="O710" s="220"/>
      <c r="P710" s="220"/>
      <c r="Q710" s="220"/>
      <c r="R710" s="221"/>
      <c r="S710" s="221"/>
      <c r="T710" s="221"/>
      <c r="U710" s="221"/>
      <c r="V710" s="221"/>
      <c r="W710" s="221"/>
      <c r="X710" s="221"/>
      <c r="Y710" s="221"/>
      <c r="Z710" s="210"/>
      <c r="AA710" s="210"/>
      <c r="AB710" s="210"/>
      <c r="AC710" s="210"/>
      <c r="AD710" s="210"/>
      <c r="AE710" s="210"/>
      <c r="AF710" s="210"/>
      <c r="AG710" s="210" t="s">
        <v>213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3" x14ac:dyDescent="0.2">
      <c r="A711" s="217"/>
      <c r="B711" s="218"/>
      <c r="C711" s="255" t="s">
        <v>677</v>
      </c>
      <c r="D711" s="223"/>
      <c r="E711" s="224">
        <v>50.6</v>
      </c>
      <c r="F711" s="221"/>
      <c r="G711" s="221"/>
      <c r="H711" s="221"/>
      <c r="I711" s="221"/>
      <c r="J711" s="221"/>
      <c r="K711" s="221"/>
      <c r="L711" s="221"/>
      <c r="M711" s="221"/>
      <c r="N711" s="220"/>
      <c r="O711" s="220"/>
      <c r="P711" s="220"/>
      <c r="Q711" s="220"/>
      <c r="R711" s="221"/>
      <c r="S711" s="221"/>
      <c r="T711" s="221"/>
      <c r="U711" s="221"/>
      <c r="V711" s="221"/>
      <c r="W711" s="221"/>
      <c r="X711" s="221"/>
      <c r="Y711" s="221"/>
      <c r="Z711" s="210"/>
      <c r="AA711" s="210"/>
      <c r="AB711" s="210"/>
      <c r="AC711" s="210"/>
      <c r="AD711" s="210"/>
      <c r="AE711" s="210"/>
      <c r="AF711" s="210"/>
      <c r="AG711" s="210" t="s">
        <v>213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3" x14ac:dyDescent="0.2">
      <c r="A712" s="217"/>
      <c r="B712" s="218"/>
      <c r="C712" s="255" t="s">
        <v>675</v>
      </c>
      <c r="D712" s="223"/>
      <c r="E712" s="224">
        <v>52.5</v>
      </c>
      <c r="F712" s="221"/>
      <c r="G712" s="221"/>
      <c r="H712" s="221"/>
      <c r="I712" s="221"/>
      <c r="J712" s="221"/>
      <c r="K712" s="221"/>
      <c r="L712" s="221"/>
      <c r="M712" s="221"/>
      <c r="N712" s="220"/>
      <c r="O712" s="220"/>
      <c r="P712" s="220"/>
      <c r="Q712" s="220"/>
      <c r="R712" s="221"/>
      <c r="S712" s="221"/>
      <c r="T712" s="221"/>
      <c r="U712" s="221"/>
      <c r="V712" s="221"/>
      <c r="W712" s="221"/>
      <c r="X712" s="221"/>
      <c r="Y712" s="221"/>
      <c r="Z712" s="210"/>
      <c r="AA712" s="210"/>
      <c r="AB712" s="210"/>
      <c r="AC712" s="210"/>
      <c r="AD712" s="210"/>
      <c r="AE712" s="210"/>
      <c r="AF712" s="210"/>
      <c r="AG712" s="210" t="s">
        <v>213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2" x14ac:dyDescent="0.2">
      <c r="A713" s="217"/>
      <c r="B713" s="218"/>
      <c r="C713" s="256"/>
      <c r="D713" s="246"/>
      <c r="E713" s="246"/>
      <c r="F713" s="246"/>
      <c r="G713" s="246"/>
      <c r="H713" s="221"/>
      <c r="I713" s="221"/>
      <c r="J713" s="221"/>
      <c r="K713" s="221"/>
      <c r="L713" s="221"/>
      <c r="M713" s="221"/>
      <c r="N713" s="220"/>
      <c r="O713" s="220"/>
      <c r="P713" s="220"/>
      <c r="Q713" s="220"/>
      <c r="R713" s="221"/>
      <c r="S713" s="221"/>
      <c r="T713" s="221"/>
      <c r="U713" s="221"/>
      <c r="V713" s="221"/>
      <c r="W713" s="221"/>
      <c r="X713" s="221"/>
      <c r="Y713" s="221"/>
      <c r="Z713" s="210"/>
      <c r="AA713" s="210"/>
      <c r="AB713" s="210"/>
      <c r="AC713" s="210"/>
      <c r="AD713" s="210"/>
      <c r="AE713" s="210"/>
      <c r="AF713" s="210"/>
      <c r="AG713" s="210" t="s">
        <v>214</v>
      </c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ht="22.5" outlineLevel="1" x14ac:dyDescent="0.2">
      <c r="A714" s="237">
        <v>169</v>
      </c>
      <c r="B714" s="238" t="s">
        <v>852</v>
      </c>
      <c r="C714" s="253" t="s">
        <v>853</v>
      </c>
      <c r="D714" s="239" t="s">
        <v>356</v>
      </c>
      <c r="E714" s="240">
        <v>48.6</v>
      </c>
      <c r="F714" s="241"/>
      <c r="G714" s="242">
        <f>ROUND(E714*F714,2)</f>
        <v>0</v>
      </c>
      <c r="H714" s="241"/>
      <c r="I714" s="242">
        <f>ROUND(E714*H714,2)</f>
        <v>0</v>
      </c>
      <c r="J714" s="241"/>
      <c r="K714" s="242">
        <f>ROUND(E714*J714,2)</f>
        <v>0</v>
      </c>
      <c r="L714" s="242">
        <v>21</v>
      </c>
      <c r="M714" s="242">
        <f>G714*(1+L714/100)</f>
        <v>0</v>
      </c>
      <c r="N714" s="240">
        <v>0</v>
      </c>
      <c r="O714" s="240">
        <f>ROUND(E714*N714,2)</f>
        <v>0</v>
      </c>
      <c r="P714" s="240">
        <v>0</v>
      </c>
      <c r="Q714" s="240">
        <f>ROUND(E714*P714,2)</f>
        <v>0</v>
      </c>
      <c r="R714" s="242" t="s">
        <v>826</v>
      </c>
      <c r="S714" s="242" t="s">
        <v>205</v>
      </c>
      <c r="T714" s="243" t="s">
        <v>206</v>
      </c>
      <c r="U714" s="221">
        <v>0.05</v>
      </c>
      <c r="V714" s="221">
        <f>ROUND(E714*U714,2)</f>
        <v>2.4300000000000002</v>
      </c>
      <c r="W714" s="221"/>
      <c r="X714" s="221" t="s">
        <v>207</v>
      </c>
      <c r="Y714" s="221" t="s">
        <v>208</v>
      </c>
      <c r="Z714" s="210"/>
      <c r="AA714" s="210"/>
      <c r="AB714" s="210"/>
      <c r="AC714" s="210"/>
      <c r="AD714" s="210"/>
      <c r="AE714" s="210"/>
      <c r="AF714" s="210"/>
      <c r="AG714" s="210" t="s">
        <v>209</v>
      </c>
      <c r="AH714" s="210"/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2" x14ac:dyDescent="0.2">
      <c r="A715" s="217"/>
      <c r="B715" s="218"/>
      <c r="C715" s="255" t="s">
        <v>854</v>
      </c>
      <c r="D715" s="223"/>
      <c r="E715" s="224">
        <v>48.6</v>
      </c>
      <c r="F715" s="221"/>
      <c r="G715" s="221"/>
      <c r="H715" s="221"/>
      <c r="I715" s="221"/>
      <c r="J715" s="221"/>
      <c r="K715" s="221"/>
      <c r="L715" s="221"/>
      <c r="M715" s="221"/>
      <c r="N715" s="220"/>
      <c r="O715" s="220"/>
      <c r="P715" s="220"/>
      <c r="Q715" s="220"/>
      <c r="R715" s="221"/>
      <c r="S715" s="221"/>
      <c r="T715" s="221"/>
      <c r="U715" s="221"/>
      <c r="V715" s="221"/>
      <c r="W715" s="221"/>
      <c r="X715" s="221"/>
      <c r="Y715" s="221"/>
      <c r="Z715" s="210"/>
      <c r="AA715" s="210"/>
      <c r="AB715" s="210"/>
      <c r="AC715" s="210"/>
      <c r="AD715" s="210"/>
      <c r="AE715" s="210"/>
      <c r="AF715" s="210"/>
      <c r="AG715" s="210" t="s">
        <v>213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2" x14ac:dyDescent="0.2">
      <c r="A716" s="217"/>
      <c r="B716" s="218"/>
      <c r="C716" s="256"/>
      <c r="D716" s="246"/>
      <c r="E716" s="246"/>
      <c r="F716" s="246"/>
      <c r="G716" s="246"/>
      <c r="H716" s="221"/>
      <c r="I716" s="221"/>
      <c r="J716" s="221"/>
      <c r="K716" s="221"/>
      <c r="L716" s="221"/>
      <c r="M716" s="221"/>
      <c r="N716" s="220"/>
      <c r="O716" s="220"/>
      <c r="P716" s="220"/>
      <c r="Q716" s="220"/>
      <c r="R716" s="221"/>
      <c r="S716" s="221"/>
      <c r="T716" s="221"/>
      <c r="U716" s="221"/>
      <c r="V716" s="221"/>
      <c r="W716" s="221"/>
      <c r="X716" s="221"/>
      <c r="Y716" s="221"/>
      <c r="Z716" s="210"/>
      <c r="AA716" s="210"/>
      <c r="AB716" s="210"/>
      <c r="AC716" s="210"/>
      <c r="AD716" s="210"/>
      <c r="AE716" s="210"/>
      <c r="AF716" s="210"/>
      <c r="AG716" s="210" t="s">
        <v>214</v>
      </c>
      <c r="AH716" s="210"/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ht="22.5" outlineLevel="1" x14ac:dyDescent="0.2">
      <c r="A717" s="237">
        <v>170</v>
      </c>
      <c r="B717" s="238" t="s">
        <v>855</v>
      </c>
      <c r="C717" s="253" t="s">
        <v>856</v>
      </c>
      <c r="D717" s="239" t="s">
        <v>254</v>
      </c>
      <c r="E717" s="240">
        <v>5.25</v>
      </c>
      <c r="F717" s="241"/>
      <c r="G717" s="242">
        <f>ROUND(E717*F717,2)</f>
        <v>0</v>
      </c>
      <c r="H717" s="241"/>
      <c r="I717" s="242">
        <f>ROUND(E717*H717,2)</f>
        <v>0</v>
      </c>
      <c r="J717" s="241"/>
      <c r="K717" s="242">
        <f>ROUND(E717*J717,2)</f>
        <v>0</v>
      </c>
      <c r="L717" s="242">
        <v>21</v>
      </c>
      <c r="M717" s="242">
        <f>G717*(1+L717/100)</f>
        <v>0</v>
      </c>
      <c r="N717" s="240">
        <v>5.1000000000000004E-4</v>
      </c>
      <c r="O717" s="240">
        <f>ROUND(E717*N717,2)</f>
        <v>0</v>
      </c>
      <c r="P717" s="240">
        <v>0</v>
      </c>
      <c r="Q717" s="240">
        <f>ROUND(E717*P717,2)</f>
        <v>0</v>
      </c>
      <c r="R717" s="242" t="s">
        <v>826</v>
      </c>
      <c r="S717" s="242" t="s">
        <v>205</v>
      </c>
      <c r="T717" s="243" t="s">
        <v>206</v>
      </c>
      <c r="U717" s="221">
        <v>0.26700000000000002</v>
      </c>
      <c r="V717" s="221">
        <f>ROUND(E717*U717,2)</f>
        <v>1.4</v>
      </c>
      <c r="W717" s="221"/>
      <c r="X717" s="221" t="s">
        <v>207</v>
      </c>
      <c r="Y717" s="221" t="s">
        <v>208</v>
      </c>
      <c r="Z717" s="210"/>
      <c r="AA717" s="210"/>
      <c r="AB717" s="210"/>
      <c r="AC717" s="210"/>
      <c r="AD717" s="210"/>
      <c r="AE717" s="210"/>
      <c r="AF717" s="210"/>
      <c r="AG717" s="210" t="s">
        <v>209</v>
      </c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2" x14ac:dyDescent="0.2">
      <c r="A718" s="217"/>
      <c r="B718" s="218"/>
      <c r="C718" s="254" t="s">
        <v>857</v>
      </c>
      <c r="D718" s="244"/>
      <c r="E718" s="244"/>
      <c r="F718" s="244"/>
      <c r="G718" s="244"/>
      <c r="H718" s="221"/>
      <c r="I718" s="221"/>
      <c r="J718" s="221"/>
      <c r="K718" s="221"/>
      <c r="L718" s="221"/>
      <c r="M718" s="221"/>
      <c r="N718" s="220"/>
      <c r="O718" s="220"/>
      <c r="P718" s="220"/>
      <c r="Q718" s="220"/>
      <c r="R718" s="221"/>
      <c r="S718" s="221"/>
      <c r="T718" s="221"/>
      <c r="U718" s="221"/>
      <c r="V718" s="221"/>
      <c r="W718" s="221"/>
      <c r="X718" s="221"/>
      <c r="Y718" s="221"/>
      <c r="Z718" s="210"/>
      <c r="AA718" s="210"/>
      <c r="AB718" s="210"/>
      <c r="AC718" s="210"/>
      <c r="AD718" s="210"/>
      <c r="AE718" s="210"/>
      <c r="AF718" s="210"/>
      <c r="AG718" s="210" t="s">
        <v>211</v>
      </c>
      <c r="AH718" s="210"/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2" x14ac:dyDescent="0.2">
      <c r="A719" s="217"/>
      <c r="B719" s="218"/>
      <c r="C719" s="258" t="s">
        <v>848</v>
      </c>
      <c r="D719" s="249"/>
      <c r="E719" s="249"/>
      <c r="F719" s="249"/>
      <c r="G719" s="249"/>
      <c r="H719" s="221"/>
      <c r="I719" s="221"/>
      <c r="J719" s="221"/>
      <c r="K719" s="221"/>
      <c r="L719" s="221"/>
      <c r="M719" s="221"/>
      <c r="N719" s="220"/>
      <c r="O719" s="220"/>
      <c r="P719" s="220"/>
      <c r="Q719" s="220"/>
      <c r="R719" s="221"/>
      <c r="S719" s="221"/>
      <c r="T719" s="221"/>
      <c r="U719" s="221"/>
      <c r="V719" s="221"/>
      <c r="W719" s="221"/>
      <c r="X719" s="221"/>
      <c r="Y719" s="221"/>
      <c r="Z719" s="210"/>
      <c r="AA719" s="210"/>
      <c r="AB719" s="210"/>
      <c r="AC719" s="210"/>
      <c r="AD719" s="210"/>
      <c r="AE719" s="210"/>
      <c r="AF719" s="210"/>
      <c r="AG719" s="210" t="s">
        <v>260</v>
      </c>
      <c r="AH719" s="210"/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2" x14ac:dyDescent="0.2">
      <c r="A720" s="217"/>
      <c r="B720" s="218"/>
      <c r="C720" s="255" t="s">
        <v>858</v>
      </c>
      <c r="D720" s="223"/>
      <c r="E720" s="224">
        <v>5.25</v>
      </c>
      <c r="F720" s="221"/>
      <c r="G720" s="221"/>
      <c r="H720" s="221"/>
      <c r="I720" s="221"/>
      <c r="J720" s="221"/>
      <c r="K720" s="221"/>
      <c r="L720" s="221"/>
      <c r="M720" s="221"/>
      <c r="N720" s="220"/>
      <c r="O720" s="220"/>
      <c r="P720" s="220"/>
      <c r="Q720" s="220"/>
      <c r="R720" s="221"/>
      <c r="S720" s="221"/>
      <c r="T720" s="221"/>
      <c r="U720" s="221"/>
      <c r="V720" s="221"/>
      <c r="W720" s="221"/>
      <c r="X720" s="221"/>
      <c r="Y720" s="221"/>
      <c r="Z720" s="210"/>
      <c r="AA720" s="210"/>
      <c r="AB720" s="210"/>
      <c r="AC720" s="210"/>
      <c r="AD720" s="210"/>
      <c r="AE720" s="210"/>
      <c r="AF720" s="210"/>
      <c r="AG720" s="210" t="s">
        <v>213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2" x14ac:dyDescent="0.2">
      <c r="A721" s="217"/>
      <c r="B721" s="218"/>
      <c r="C721" s="256"/>
      <c r="D721" s="246"/>
      <c r="E721" s="246"/>
      <c r="F721" s="246"/>
      <c r="G721" s="246"/>
      <c r="H721" s="221"/>
      <c r="I721" s="221"/>
      <c r="J721" s="221"/>
      <c r="K721" s="221"/>
      <c r="L721" s="221"/>
      <c r="M721" s="221"/>
      <c r="N721" s="220"/>
      <c r="O721" s="220"/>
      <c r="P721" s="220"/>
      <c r="Q721" s="220"/>
      <c r="R721" s="221"/>
      <c r="S721" s="221"/>
      <c r="T721" s="221"/>
      <c r="U721" s="221"/>
      <c r="V721" s="221"/>
      <c r="W721" s="221"/>
      <c r="X721" s="221"/>
      <c r="Y721" s="221"/>
      <c r="Z721" s="210"/>
      <c r="AA721" s="210"/>
      <c r="AB721" s="210"/>
      <c r="AC721" s="210"/>
      <c r="AD721" s="210"/>
      <c r="AE721" s="210"/>
      <c r="AF721" s="210"/>
      <c r="AG721" s="210" t="s">
        <v>214</v>
      </c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ht="22.5" outlineLevel="1" x14ac:dyDescent="0.2">
      <c r="A722" s="237">
        <v>171</v>
      </c>
      <c r="B722" s="238" t="s">
        <v>859</v>
      </c>
      <c r="C722" s="253" t="s">
        <v>860</v>
      </c>
      <c r="D722" s="239" t="s">
        <v>203</v>
      </c>
      <c r="E722" s="240">
        <v>35.008049999999997</v>
      </c>
      <c r="F722" s="241"/>
      <c r="G722" s="242">
        <f>ROUND(E722*F722,2)</f>
        <v>0</v>
      </c>
      <c r="H722" s="241"/>
      <c r="I722" s="242">
        <f>ROUND(E722*H722,2)</f>
        <v>0</v>
      </c>
      <c r="J722" s="241"/>
      <c r="K722" s="242">
        <f>ROUND(E722*J722,2)</f>
        <v>0</v>
      </c>
      <c r="L722" s="242">
        <v>21</v>
      </c>
      <c r="M722" s="242">
        <f>G722*(1+L722/100)</f>
        <v>0</v>
      </c>
      <c r="N722" s="240">
        <v>0.02</v>
      </c>
      <c r="O722" s="240">
        <f>ROUND(E722*N722,2)</f>
        <v>0.7</v>
      </c>
      <c r="P722" s="240">
        <v>0</v>
      </c>
      <c r="Q722" s="240">
        <f>ROUND(E722*P722,2)</f>
        <v>0</v>
      </c>
      <c r="R722" s="242" t="s">
        <v>371</v>
      </c>
      <c r="S722" s="242" t="s">
        <v>205</v>
      </c>
      <c r="T722" s="243" t="s">
        <v>206</v>
      </c>
      <c r="U722" s="221">
        <v>0</v>
      </c>
      <c r="V722" s="221">
        <f>ROUND(E722*U722,2)</f>
        <v>0</v>
      </c>
      <c r="W722" s="221"/>
      <c r="X722" s="221" t="s">
        <v>372</v>
      </c>
      <c r="Y722" s="221" t="s">
        <v>208</v>
      </c>
      <c r="Z722" s="210"/>
      <c r="AA722" s="210"/>
      <c r="AB722" s="210"/>
      <c r="AC722" s="210"/>
      <c r="AD722" s="210"/>
      <c r="AE722" s="210"/>
      <c r="AF722" s="210"/>
      <c r="AG722" s="210" t="s">
        <v>373</v>
      </c>
      <c r="AH722" s="210"/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2" x14ac:dyDescent="0.2">
      <c r="A723" s="217"/>
      <c r="B723" s="218"/>
      <c r="C723" s="255" t="s">
        <v>861</v>
      </c>
      <c r="D723" s="223"/>
      <c r="E723" s="224">
        <v>16.58475</v>
      </c>
      <c r="F723" s="221"/>
      <c r="G723" s="221"/>
      <c r="H723" s="221"/>
      <c r="I723" s="221"/>
      <c r="J723" s="221"/>
      <c r="K723" s="221"/>
      <c r="L723" s="221"/>
      <c r="M723" s="221"/>
      <c r="N723" s="220"/>
      <c r="O723" s="220"/>
      <c r="P723" s="220"/>
      <c r="Q723" s="220"/>
      <c r="R723" s="221"/>
      <c r="S723" s="221"/>
      <c r="T723" s="221"/>
      <c r="U723" s="221"/>
      <c r="V723" s="221"/>
      <c r="W723" s="221"/>
      <c r="X723" s="221"/>
      <c r="Y723" s="221"/>
      <c r="Z723" s="210"/>
      <c r="AA723" s="210"/>
      <c r="AB723" s="210"/>
      <c r="AC723" s="210"/>
      <c r="AD723" s="210"/>
      <c r="AE723" s="210"/>
      <c r="AF723" s="210"/>
      <c r="AG723" s="210" t="s">
        <v>213</v>
      </c>
      <c r="AH723" s="210">
        <v>0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3" x14ac:dyDescent="0.2">
      <c r="A724" s="217"/>
      <c r="B724" s="218"/>
      <c r="C724" s="255" t="s">
        <v>862</v>
      </c>
      <c r="D724" s="223"/>
      <c r="E724" s="224">
        <v>8.5007999999999999</v>
      </c>
      <c r="F724" s="221"/>
      <c r="G724" s="221"/>
      <c r="H724" s="221"/>
      <c r="I724" s="221"/>
      <c r="J724" s="221"/>
      <c r="K724" s="221"/>
      <c r="L724" s="221"/>
      <c r="M724" s="221"/>
      <c r="N724" s="220"/>
      <c r="O724" s="220"/>
      <c r="P724" s="220"/>
      <c r="Q724" s="220"/>
      <c r="R724" s="221"/>
      <c r="S724" s="221"/>
      <c r="T724" s="221"/>
      <c r="U724" s="221"/>
      <c r="V724" s="221"/>
      <c r="W724" s="221"/>
      <c r="X724" s="221"/>
      <c r="Y724" s="221"/>
      <c r="Z724" s="210"/>
      <c r="AA724" s="210"/>
      <c r="AB724" s="210"/>
      <c r="AC724" s="210"/>
      <c r="AD724" s="210"/>
      <c r="AE724" s="210"/>
      <c r="AF724" s="210"/>
      <c r="AG724" s="210" t="s">
        <v>213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3" x14ac:dyDescent="0.2">
      <c r="A725" s="217"/>
      <c r="B725" s="218"/>
      <c r="C725" s="255" t="s">
        <v>863</v>
      </c>
      <c r="D725" s="223"/>
      <c r="E725" s="224">
        <v>9.9224999999999994</v>
      </c>
      <c r="F725" s="221"/>
      <c r="G725" s="221"/>
      <c r="H725" s="221"/>
      <c r="I725" s="221"/>
      <c r="J725" s="221"/>
      <c r="K725" s="221"/>
      <c r="L725" s="221"/>
      <c r="M725" s="221"/>
      <c r="N725" s="220"/>
      <c r="O725" s="220"/>
      <c r="P725" s="220"/>
      <c r="Q725" s="220"/>
      <c r="R725" s="221"/>
      <c r="S725" s="221"/>
      <c r="T725" s="221"/>
      <c r="U725" s="221"/>
      <c r="V725" s="221"/>
      <c r="W725" s="221"/>
      <c r="X725" s="221"/>
      <c r="Y725" s="221"/>
      <c r="Z725" s="210"/>
      <c r="AA725" s="210"/>
      <c r="AB725" s="210"/>
      <c r="AC725" s="210"/>
      <c r="AD725" s="210"/>
      <c r="AE725" s="210"/>
      <c r="AF725" s="210"/>
      <c r="AG725" s="210" t="s">
        <v>213</v>
      </c>
      <c r="AH725" s="210">
        <v>0</v>
      </c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2" x14ac:dyDescent="0.2">
      <c r="A726" s="217"/>
      <c r="B726" s="218"/>
      <c r="C726" s="256"/>
      <c r="D726" s="246"/>
      <c r="E726" s="246"/>
      <c r="F726" s="246"/>
      <c r="G726" s="246"/>
      <c r="H726" s="221"/>
      <c r="I726" s="221"/>
      <c r="J726" s="221"/>
      <c r="K726" s="221"/>
      <c r="L726" s="221"/>
      <c r="M726" s="221"/>
      <c r="N726" s="220"/>
      <c r="O726" s="220"/>
      <c r="P726" s="220"/>
      <c r="Q726" s="220"/>
      <c r="R726" s="221"/>
      <c r="S726" s="221"/>
      <c r="T726" s="221"/>
      <c r="U726" s="221"/>
      <c r="V726" s="221"/>
      <c r="W726" s="221"/>
      <c r="X726" s="221"/>
      <c r="Y726" s="221"/>
      <c r="Z726" s="210"/>
      <c r="AA726" s="210"/>
      <c r="AB726" s="210"/>
      <c r="AC726" s="210"/>
      <c r="AD726" s="210"/>
      <c r="AE726" s="210"/>
      <c r="AF726" s="210"/>
      <c r="AG726" s="210" t="s">
        <v>214</v>
      </c>
      <c r="AH726" s="210"/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ht="22.5" outlineLevel="1" x14ac:dyDescent="0.2">
      <c r="A727" s="237">
        <v>172</v>
      </c>
      <c r="B727" s="238" t="s">
        <v>864</v>
      </c>
      <c r="C727" s="253" t="s">
        <v>865</v>
      </c>
      <c r="D727" s="239" t="s">
        <v>254</v>
      </c>
      <c r="E727" s="240">
        <v>298.81819000000002</v>
      </c>
      <c r="F727" s="241"/>
      <c r="G727" s="242">
        <f>ROUND(E727*F727,2)</f>
        <v>0</v>
      </c>
      <c r="H727" s="241"/>
      <c r="I727" s="242">
        <f>ROUND(E727*H727,2)</f>
        <v>0</v>
      </c>
      <c r="J727" s="241"/>
      <c r="K727" s="242">
        <f>ROUND(E727*J727,2)</f>
        <v>0</v>
      </c>
      <c r="L727" s="242">
        <v>21</v>
      </c>
      <c r="M727" s="242">
        <f>G727*(1+L727/100)</f>
        <v>0</v>
      </c>
      <c r="N727" s="240">
        <v>4.7999999999999996E-3</v>
      </c>
      <c r="O727" s="240">
        <f>ROUND(E727*N727,2)</f>
        <v>1.43</v>
      </c>
      <c r="P727" s="240">
        <v>0</v>
      </c>
      <c r="Q727" s="240">
        <f>ROUND(E727*P727,2)</f>
        <v>0</v>
      </c>
      <c r="R727" s="242" t="s">
        <v>371</v>
      </c>
      <c r="S727" s="242" t="s">
        <v>205</v>
      </c>
      <c r="T727" s="243" t="s">
        <v>206</v>
      </c>
      <c r="U727" s="221">
        <v>0</v>
      </c>
      <c r="V727" s="221">
        <f>ROUND(E727*U727,2)</f>
        <v>0</v>
      </c>
      <c r="W727" s="221"/>
      <c r="X727" s="221" t="s">
        <v>372</v>
      </c>
      <c r="Y727" s="221" t="s">
        <v>208</v>
      </c>
      <c r="Z727" s="210"/>
      <c r="AA727" s="210"/>
      <c r="AB727" s="210"/>
      <c r="AC727" s="210"/>
      <c r="AD727" s="210"/>
      <c r="AE727" s="210"/>
      <c r="AF727" s="210"/>
      <c r="AG727" s="210" t="s">
        <v>373</v>
      </c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2" x14ac:dyDescent="0.2">
      <c r="A728" s="217"/>
      <c r="B728" s="218"/>
      <c r="C728" s="255" t="s">
        <v>866</v>
      </c>
      <c r="D728" s="223"/>
      <c r="E728" s="224">
        <v>5.5125000000000002</v>
      </c>
      <c r="F728" s="221"/>
      <c r="G728" s="221"/>
      <c r="H728" s="221"/>
      <c r="I728" s="221"/>
      <c r="J728" s="221"/>
      <c r="K728" s="221"/>
      <c r="L728" s="221"/>
      <c r="M728" s="221"/>
      <c r="N728" s="220"/>
      <c r="O728" s="220"/>
      <c r="P728" s="220"/>
      <c r="Q728" s="220"/>
      <c r="R728" s="221"/>
      <c r="S728" s="221"/>
      <c r="T728" s="221"/>
      <c r="U728" s="221"/>
      <c r="V728" s="221"/>
      <c r="W728" s="221"/>
      <c r="X728" s="221"/>
      <c r="Y728" s="221"/>
      <c r="Z728" s="210"/>
      <c r="AA728" s="210"/>
      <c r="AB728" s="210"/>
      <c r="AC728" s="210"/>
      <c r="AD728" s="210"/>
      <c r="AE728" s="210"/>
      <c r="AF728" s="210"/>
      <c r="AG728" s="210" t="s">
        <v>213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3" x14ac:dyDescent="0.2">
      <c r="A729" s="217"/>
      <c r="B729" s="218"/>
      <c r="C729" s="255" t="s">
        <v>867</v>
      </c>
      <c r="D729" s="223"/>
      <c r="E729" s="224">
        <v>41.328000000000003</v>
      </c>
      <c r="F729" s="221"/>
      <c r="G729" s="221"/>
      <c r="H729" s="221"/>
      <c r="I729" s="221"/>
      <c r="J729" s="221"/>
      <c r="K729" s="221"/>
      <c r="L729" s="221"/>
      <c r="M729" s="221"/>
      <c r="N729" s="220"/>
      <c r="O729" s="220"/>
      <c r="P729" s="220"/>
      <c r="Q729" s="220"/>
      <c r="R729" s="221"/>
      <c r="S729" s="221"/>
      <c r="T729" s="221"/>
      <c r="U729" s="221"/>
      <c r="V729" s="221"/>
      <c r="W729" s="221"/>
      <c r="X729" s="221"/>
      <c r="Y729" s="221"/>
      <c r="Z729" s="210"/>
      <c r="AA729" s="210"/>
      <c r="AB729" s="210"/>
      <c r="AC729" s="210"/>
      <c r="AD729" s="210"/>
      <c r="AE729" s="210"/>
      <c r="AF729" s="210"/>
      <c r="AG729" s="210" t="s">
        <v>213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3" x14ac:dyDescent="0.2">
      <c r="A730" s="217"/>
      <c r="B730" s="218"/>
      <c r="C730" s="255" t="s">
        <v>868</v>
      </c>
      <c r="D730" s="223"/>
      <c r="E730" s="224">
        <v>30.995999999999999</v>
      </c>
      <c r="F730" s="221"/>
      <c r="G730" s="221"/>
      <c r="H730" s="221"/>
      <c r="I730" s="221"/>
      <c r="J730" s="221"/>
      <c r="K730" s="221"/>
      <c r="L730" s="221"/>
      <c r="M730" s="221"/>
      <c r="N730" s="220"/>
      <c r="O730" s="220"/>
      <c r="P730" s="220"/>
      <c r="Q730" s="220"/>
      <c r="R730" s="221"/>
      <c r="S730" s="221"/>
      <c r="T730" s="221"/>
      <c r="U730" s="221"/>
      <c r="V730" s="221"/>
      <c r="W730" s="221"/>
      <c r="X730" s="221"/>
      <c r="Y730" s="221"/>
      <c r="Z730" s="210"/>
      <c r="AA730" s="210"/>
      <c r="AB730" s="210"/>
      <c r="AC730" s="210"/>
      <c r="AD730" s="210"/>
      <c r="AE730" s="210"/>
      <c r="AF730" s="210"/>
      <c r="AG730" s="210" t="s">
        <v>213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3" x14ac:dyDescent="0.2">
      <c r="A731" s="217"/>
      <c r="B731" s="218"/>
      <c r="C731" s="255" t="s">
        <v>869</v>
      </c>
      <c r="D731" s="223"/>
      <c r="E731" s="224">
        <v>43.174689999999998</v>
      </c>
      <c r="F731" s="221"/>
      <c r="G731" s="221"/>
      <c r="H731" s="221"/>
      <c r="I731" s="221"/>
      <c r="J731" s="221"/>
      <c r="K731" s="221"/>
      <c r="L731" s="221"/>
      <c r="M731" s="221"/>
      <c r="N731" s="220"/>
      <c r="O731" s="220"/>
      <c r="P731" s="220"/>
      <c r="Q731" s="220"/>
      <c r="R731" s="221"/>
      <c r="S731" s="221"/>
      <c r="T731" s="221"/>
      <c r="U731" s="221"/>
      <c r="V731" s="221"/>
      <c r="W731" s="221"/>
      <c r="X731" s="221"/>
      <c r="Y731" s="221"/>
      <c r="Z731" s="210"/>
      <c r="AA731" s="210"/>
      <c r="AB731" s="210"/>
      <c r="AC731" s="210"/>
      <c r="AD731" s="210"/>
      <c r="AE731" s="210"/>
      <c r="AF731" s="210"/>
      <c r="AG731" s="210" t="s">
        <v>213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3" x14ac:dyDescent="0.2">
      <c r="A732" s="217"/>
      <c r="B732" s="218"/>
      <c r="C732" s="255" t="s">
        <v>870</v>
      </c>
      <c r="D732" s="223"/>
      <c r="E732" s="224">
        <v>177.80699999999999</v>
      </c>
      <c r="F732" s="221"/>
      <c r="G732" s="221"/>
      <c r="H732" s="221"/>
      <c r="I732" s="221"/>
      <c r="J732" s="221"/>
      <c r="K732" s="221"/>
      <c r="L732" s="221"/>
      <c r="M732" s="221"/>
      <c r="N732" s="220"/>
      <c r="O732" s="220"/>
      <c r="P732" s="220"/>
      <c r="Q732" s="220"/>
      <c r="R732" s="221"/>
      <c r="S732" s="221"/>
      <c r="T732" s="221"/>
      <c r="U732" s="221"/>
      <c r="V732" s="221"/>
      <c r="W732" s="221"/>
      <c r="X732" s="221"/>
      <c r="Y732" s="221"/>
      <c r="Z732" s="210"/>
      <c r="AA732" s="210"/>
      <c r="AB732" s="210"/>
      <c r="AC732" s="210"/>
      <c r="AD732" s="210"/>
      <c r="AE732" s="210"/>
      <c r="AF732" s="210"/>
      <c r="AG732" s="210" t="s">
        <v>213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2" x14ac:dyDescent="0.2">
      <c r="A733" s="217"/>
      <c r="B733" s="218"/>
      <c r="C733" s="256"/>
      <c r="D733" s="246"/>
      <c r="E733" s="246"/>
      <c r="F733" s="246"/>
      <c r="G733" s="246"/>
      <c r="H733" s="221"/>
      <c r="I733" s="221"/>
      <c r="J733" s="221"/>
      <c r="K733" s="221"/>
      <c r="L733" s="221"/>
      <c r="M733" s="221"/>
      <c r="N733" s="220"/>
      <c r="O733" s="220"/>
      <c r="P733" s="220"/>
      <c r="Q733" s="220"/>
      <c r="R733" s="221"/>
      <c r="S733" s="221"/>
      <c r="T733" s="221"/>
      <c r="U733" s="221"/>
      <c r="V733" s="221"/>
      <c r="W733" s="221"/>
      <c r="X733" s="221"/>
      <c r="Y733" s="221"/>
      <c r="Z733" s="210"/>
      <c r="AA733" s="210"/>
      <c r="AB733" s="210"/>
      <c r="AC733" s="210"/>
      <c r="AD733" s="210"/>
      <c r="AE733" s="210"/>
      <c r="AF733" s="210"/>
      <c r="AG733" s="210" t="s">
        <v>214</v>
      </c>
      <c r="AH733" s="210"/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ht="22.5" outlineLevel="1" x14ac:dyDescent="0.2">
      <c r="A734" s="237">
        <v>173</v>
      </c>
      <c r="B734" s="238" t="s">
        <v>871</v>
      </c>
      <c r="C734" s="253" t="s">
        <v>872</v>
      </c>
      <c r="D734" s="239" t="s">
        <v>254</v>
      </c>
      <c r="E734" s="240">
        <v>293.30569000000003</v>
      </c>
      <c r="F734" s="241"/>
      <c r="G734" s="242">
        <f>ROUND(E734*F734,2)</f>
        <v>0</v>
      </c>
      <c r="H734" s="241"/>
      <c r="I734" s="242">
        <f>ROUND(E734*H734,2)</f>
        <v>0</v>
      </c>
      <c r="J734" s="241"/>
      <c r="K734" s="242">
        <f>ROUND(E734*J734,2)</f>
        <v>0</v>
      </c>
      <c r="L734" s="242">
        <v>21</v>
      </c>
      <c r="M734" s="242">
        <f>G734*(1+L734/100)</f>
        <v>0</v>
      </c>
      <c r="N734" s="240">
        <v>7.1999999999999998E-3</v>
      </c>
      <c r="O734" s="240">
        <f>ROUND(E734*N734,2)</f>
        <v>2.11</v>
      </c>
      <c r="P734" s="240">
        <v>0</v>
      </c>
      <c r="Q734" s="240">
        <f>ROUND(E734*P734,2)</f>
        <v>0</v>
      </c>
      <c r="R734" s="242" t="s">
        <v>371</v>
      </c>
      <c r="S734" s="242" t="s">
        <v>205</v>
      </c>
      <c r="T734" s="243" t="s">
        <v>206</v>
      </c>
      <c r="U734" s="221">
        <v>0</v>
      </c>
      <c r="V734" s="221">
        <f>ROUND(E734*U734,2)</f>
        <v>0</v>
      </c>
      <c r="W734" s="221"/>
      <c r="X734" s="221" t="s">
        <v>372</v>
      </c>
      <c r="Y734" s="221" t="s">
        <v>208</v>
      </c>
      <c r="Z734" s="210"/>
      <c r="AA734" s="210"/>
      <c r="AB734" s="210"/>
      <c r="AC734" s="210"/>
      <c r="AD734" s="210"/>
      <c r="AE734" s="210"/>
      <c r="AF734" s="210"/>
      <c r="AG734" s="210" t="s">
        <v>373</v>
      </c>
      <c r="AH734" s="210"/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2" x14ac:dyDescent="0.2">
      <c r="A735" s="217"/>
      <c r="B735" s="218"/>
      <c r="C735" s="255" t="s">
        <v>867</v>
      </c>
      <c r="D735" s="223"/>
      <c r="E735" s="224">
        <v>41.328000000000003</v>
      </c>
      <c r="F735" s="221"/>
      <c r="G735" s="221"/>
      <c r="H735" s="221"/>
      <c r="I735" s="221"/>
      <c r="J735" s="221"/>
      <c r="K735" s="221"/>
      <c r="L735" s="221"/>
      <c r="M735" s="221"/>
      <c r="N735" s="220"/>
      <c r="O735" s="220"/>
      <c r="P735" s="220"/>
      <c r="Q735" s="220"/>
      <c r="R735" s="221"/>
      <c r="S735" s="221"/>
      <c r="T735" s="221"/>
      <c r="U735" s="221"/>
      <c r="V735" s="221"/>
      <c r="W735" s="221"/>
      <c r="X735" s="221"/>
      <c r="Y735" s="221"/>
      <c r="Z735" s="210"/>
      <c r="AA735" s="210"/>
      <c r="AB735" s="210"/>
      <c r="AC735" s="210"/>
      <c r="AD735" s="210"/>
      <c r="AE735" s="210"/>
      <c r="AF735" s="210"/>
      <c r="AG735" s="210" t="s">
        <v>213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3" x14ac:dyDescent="0.2">
      <c r="A736" s="217"/>
      <c r="B736" s="218"/>
      <c r="C736" s="255" t="s">
        <v>868</v>
      </c>
      <c r="D736" s="223"/>
      <c r="E736" s="224">
        <v>30.995999999999999</v>
      </c>
      <c r="F736" s="221"/>
      <c r="G736" s="221"/>
      <c r="H736" s="221"/>
      <c r="I736" s="221"/>
      <c r="J736" s="221"/>
      <c r="K736" s="221"/>
      <c r="L736" s="221"/>
      <c r="M736" s="221"/>
      <c r="N736" s="220"/>
      <c r="O736" s="220"/>
      <c r="P736" s="220"/>
      <c r="Q736" s="220"/>
      <c r="R736" s="221"/>
      <c r="S736" s="221"/>
      <c r="T736" s="221"/>
      <c r="U736" s="221"/>
      <c r="V736" s="221"/>
      <c r="W736" s="221"/>
      <c r="X736" s="221"/>
      <c r="Y736" s="221"/>
      <c r="Z736" s="210"/>
      <c r="AA736" s="210"/>
      <c r="AB736" s="210"/>
      <c r="AC736" s="210"/>
      <c r="AD736" s="210"/>
      <c r="AE736" s="210"/>
      <c r="AF736" s="210"/>
      <c r="AG736" s="210" t="s">
        <v>213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3" x14ac:dyDescent="0.2">
      <c r="A737" s="217"/>
      <c r="B737" s="218"/>
      <c r="C737" s="255" t="s">
        <v>869</v>
      </c>
      <c r="D737" s="223"/>
      <c r="E737" s="224">
        <v>43.174689999999998</v>
      </c>
      <c r="F737" s="221"/>
      <c r="G737" s="221"/>
      <c r="H737" s="221"/>
      <c r="I737" s="221"/>
      <c r="J737" s="221"/>
      <c r="K737" s="221"/>
      <c r="L737" s="221"/>
      <c r="M737" s="221"/>
      <c r="N737" s="220"/>
      <c r="O737" s="220"/>
      <c r="P737" s="220"/>
      <c r="Q737" s="220"/>
      <c r="R737" s="221"/>
      <c r="S737" s="221"/>
      <c r="T737" s="221"/>
      <c r="U737" s="221"/>
      <c r="V737" s="221"/>
      <c r="W737" s="221"/>
      <c r="X737" s="221"/>
      <c r="Y737" s="221"/>
      <c r="Z737" s="210"/>
      <c r="AA737" s="210"/>
      <c r="AB737" s="210"/>
      <c r="AC737" s="210"/>
      <c r="AD737" s="210"/>
      <c r="AE737" s="210"/>
      <c r="AF737" s="210"/>
      <c r="AG737" s="210" t="s">
        <v>213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3" x14ac:dyDescent="0.2">
      <c r="A738" s="217"/>
      <c r="B738" s="218"/>
      <c r="C738" s="255" t="s">
        <v>870</v>
      </c>
      <c r="D738" s="223"/>
      <c r="E738" s="224">
        <v>177.80699999999999</v>
      </c>
      <c r="F738" s="221"/>
      <c r="G738" s="221"/>
      <c r="H738" s="221"/>
      <c r="I738" s="221"/>
      <c r="J738" s="221"/>
      <c r="K738" s="221"/>
      <c r="L738" s="221"/>
      <c r="M738" s="221"/>
      <c r="N738" s="220"/>
      <c r="O738" s="220"/>
      <c r="P738" s="220"/>
      <c r="Q738" s="220"/>
      <c r="R738" s="221"/>
      <c r="S738" s="221"/>
      <c r="T738" s="221"/>
      <c r="U738" s="221"/>
      <c r="V738" s="221"/>
      <c r="W738" s="221"/>
      <c r="X738" s="221"/>
      <c r="Y738" s="221"/>
      <c r="Z738" s="210"/>
      <c r="AA738" s="210"/>
      <c r="AB738" s="210"/>
      <c r="AC738" s="210"/>
      <c r="AD738" s="210"/>
      <c r="AE738" s="210"/>
      <c r="AF738" s="210"/>
      <c r="AG738" s="210" t="s">
        <v>213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2" x14ac:dyDescent="0.2">
      <c r="A739" s="217"/>
      <c r="B739" s="218"/>
      <c r="C739" s="256"/>
      <c r="D739" s="246"/>
      <c r="E739" s="246"/>
      <c r="F739" s="246"/>
      <c r="G739" s="246"/>
      <c r="H739" s="221"/>
      <c r="I739" s="221"/>
      <c r="J739" s="221"/>
      <c r="K739" s="221"/>
      <c r="L739" s="221"/>
      <c r="M739" s="221"/>
      <c r="N739" s="220"/>
      <c r="O739" s="220"/>
      <c r="P739" s="220"/>
      <c r="Q739" s="220"/>
      <c r="R739" s="221"/>
      <c r="S739" s="221"/>
      <c r="T739" s="221"/>
      <c r="U739" s="221"/>
      <c r="V739" s="221"/>
      <c r="W739" s="221"/>
      <c r="X739" s="221"/>
      <c r="Y739" s="221"/>
      <c r="Z739" s="210"/>
      <c r="AA739" s="210"/>
      <c r="AB739" s="210"/>
      <c r="AC739" s="210"/>
      <c r="AD739" s="210"/>
      <c r="AE739" s="210"/>
      <c r="AF739" s="210"/>
      <c r="AG739" s="210" t="s">
        <v>214</v>
      </c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1" x14ac:dyDescent="0.2">
      <c r="A740" s="237">
        <v>174</v>
      </c>
      <c r="B740" s="238" t="s">
        <v>873</v>
      </c>
      <c r="C740" s="253" t="s">
        <v>874</v>
      </c>
      <c r="D740" s="239" t="s">
        <v>263</v>
      </c>
      <c r="E740" s="240">
        <v>4.3200099999999999</v>
      </c>
      <c r="F740" s="241"/>
      <c r="G740" s="242">
        <f>ROUND(E740*F740,2)</f>
        <v>0</v>
      </c>
      <c r="H740" s="241"/>
      <c r="I740" s="242">
        <f>ROUND(E740*H740,2)</f>
        <v>0</v>
      </c>
      <c r="J740" s="241"/>
      <c r="K740" s="242">
        <f>ROUND(E740*J740,2)</f>
        <v>0</v>
      </c>
      <c r="L740" s="242">
        <v>21</v>
      </c>
      <c r="M740" s="242">
        <f>G740*(1+L740/100)</f>
        <v>0</v>
      </c>
      <c r="N740" s="240">
        <v>0</v>
      </c>
      <c r="O740" s="240">
        <f>ROUND(E740*N740,2)</f>
        <v>0</v>
      </c>
      <c r="P740" s="240">
        <v>0</v>
      </c>
      <c r="Q740" s="240">
        <f>ROUND(E740*P740,2)</f>
        <v>0</v>
      </c>
      <c r="R740" s="242" t="s">
        <v>826</v>
      </c>
      <c r="S740" s="242" t="s">
        <v>205</v>
      </c>
      <c r="T740" s="243" t="s">
        <v>206</v>
      </c>
      <c r="U740" s="221">
        <v>1.831</v>
      </c>
      <c r="V740" s="221">
        <f>ROUND(E740*U740,2)</f>
        <v>7.91</v>
      </c>
      <c r="W740" s="221"/>
      <c r="X740" s="221" t="s">
        <v>795</v>
      </c>
      <c r="Y740" s="221" t="s">
        <v>208</v>
      </c>
      <c r="Z740" s="210"/>
      <c r="AA740" s="210"/>
      <c r="AB740" s="210"/>
      <c r="AC740" s="210"/>
      <c r="AD740" s="210"/>
      <c r="AE740" s="210"/>
      <c r="AF740" s="210"/>
      <c r="AG740" s="210" t="s">
        <v>796</v>
      </c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2" x14ac:dyDescent="0.2">
      <c r="A741" s="217"/>
      <c r="B741" s="218"/>
      <c r="C741" s="254" t="s">
        <v>875</v>
      </c>
      <c r="D741" s="244"/>
      <c r="E741" s="244"/>
      <c r="F741" s="244"/>
      <c r="G741" s="244"/>
      <c r="H741" s="221"/>
      <c r="I741" s="221"/>
      <c r="J741" s="221"/>
      <c r="K741" s="221"/>
      <c r="L741" s="221"/>
      <c r="M741" s="221"/>
      <c r="N741" s="220"/>
      <c r="O741" s="220"/>
      <c r="P741" s="220"/>
      <c r="Q741" s="220"/>
      <c r="R741" s="221"/>
      <c r="S741" s="221"/>
      <c r="T741" s="221"/>
      <c r="U741" s="221"/>
      <c r="V741" s="221"/>
      <c r="W741" s="221"/>
      <c r="X741" s="221"/>
      <c r="Y741" s="221"/>
      <c r="Z741" s="210"/>
      <c r="AA741" s="210"/>
      <c r="AB741" s="210"/>
      <c r="AC741" s="210"/>
      <c r="AD741" s="210"/>
      <c r="AE741" s="210"/>
      <c r="AF741" s="210"/>
      <c r="AG741" s="210" t="s">
        <v>211</v>
      </c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2" x14ac:dyDescent="0.2">
      <c r="A742" s="217"/>
      <c r="B742" s="218"/>
      <c r="C742" s="256"/>
      <c r="D742" s="246"/>
      <c r="E742" s="246"/>
      <c r="F742" s="246"/>
      <c r="G742" s="246"/>
      <c r="H742" s="221"/>
      <c r="I742" s="221"/>
      <c r="J742" s="221"/>
      <c r="K742" s="221"/>
      <c r="L742" s="221"/>
      <c r="M742" s="221"/>
      <c r="N742" s="220"/>
      <c r="O742" s="220"/>
      <c r="P742" s="220"/>
      <c r="Q742" s="220"/>
      <c r="R742" s="221"/>
      <c r="S742" s="221"/>
      <c r="T742" s="221"/>
      <c r="U742" s="221"/>
      <c r="V742" s="221"/>
      <c r="W742" s="221"/>
      <c r="X742" s="221"/>
      <c r="Y742" s="221"/>
      <c r="Z742" s="210"/>
      <c r="AA742" s="210"/>
      <c r="AB742" s="210"/>
      <c r="AC742" s="210"/>
      <c r="AD742" s="210"/>
      <c r="AE742" s="210"/>
      <c r="AF742" s="210"/>
      <c r="AG742" s="210" t="s">
        <v>214</v>
      </c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x14ac:dyDescent="0.2">
      <c r="A743" s="230" t="s">
        <v>199</v>
      </c>
      <c r="B743" s="231" t="s">
        <v>137</v>
      </c>
      <c r="C743" s="252" t="s">
        <v>138</v>
      </c>
      <c r="D743" s="232"/>
      <c r="E743" s="233"/>
      <c r="F743" s="234"/>
      <c r="G743" s="234">
        <f>SUMIF(AG744:AG818,"&lt;&gt;NOR",G744:G818)</f>
        <v>0</v>
      </c>
      <c r="H743" s="234"/>
      <c r="I743" s="234">
        <f>SUM(I744:I818)</f>
        <v>0</v>
      </c>
      <c r="J743" s="234"/>
      <c r="K743" s="234">
        <f>SUM(K744:K818)</f>
        <v>0</v>
      </c>
      <c r="L743" s="234"/>
      <c r="M743" s="234">
        <f>SUM(M744:M818)</f>
        <v>0</v>
      </c>
      <c r="N743" s="233"/>
      <c r="O743" s="233">
        <f>SUM(O744:O818)</f>
        <v>24.380000000000003</v>
      </c>
      <c r="P743" s="233"/>
      <c r="Q743" s="233">
        <f>SUM(Q744:Q818)</f>
        <v>0</v>
      </c>
      <c r="R743" s="234"/>
      <c r="S743" s="234"/>
      <c r="T743" s="235"/>
      <c r="U743" s="229"/>
      <c r="V743" s="229">
        <f>SUM(V744:V818)</f>
        <v>636.1400000000001</v>
      </c>
      <c r="W743" s="229"/>
      <c r="X743" s="229"/>
      <c r="Y743" s="229"/>
      <c r="AG743" t="s">
        <v>200</v>
      </c>
    </row>
    <row r="744" spans="1:60" ht="22.5" outlineLevel="1" x14ac:dyDescent="0.2">
      <c r="A744" s="237">
        <v>175</v>
      </c>
      <c r="B744" s="238" t="s">
        <v>876</v>
      </c>
      <c r="C744" s="253" t="s">
        <v>877</v>
      </c>
      <c r="D744" s="239" t="s">
        <v>366</v>
      </c>
      <c r="E744" s="240">
        <v>40</v>
      </c>
      <c r="F744" s="241"/>
      <c r="G744" s="242">
        <f>ROUND(E744*F744,2)</f>
        <v>0</v>
      </c>
      <c r="H744" s="241"/>
      <c r="I744" s="242">
        <f>ROUND(E744*H744,2)</f>
        <v>0</v>
      </c>
      <c r="J744" s="241"/>
      <c r="K744" s="242">
        <f>ROUND(E744*J744,2)</f>
        <v>0</v>
      </c>
      <c r="L744" s="242">
        <v>21</v>
      </c>
      <c r="M744" s="242">
        <f>G744*(1+L744/100)</f>
        <v>0</v>
      </c>
      <c r="N744" s="240">
        <v>3.32E-3</v>
      </c>
      <c r="O744" s="240">
        <f>ROUND(E744*N744,2)</f>
        <v>0.13</v>
      </c>
      <c r="P744" s="240">
        <v>0</v>
      </c>
      <c r="Q744" s="240">
        <f>ROUND(E744*P744,2)</f>
        <v>0</v>
      </c>
      <c r="R744" s="242" t="s">
        <v>878</v>
      </c>
      <c r="S744" s="242" t="s">
        <v>205</v>
      </c>
      <c r="T744" s="243" t="s">
        <v>206</v>
      </c>
      <c r="U744" s="221">
        <v>0.377</v>
      </c>
      <c r="V744" s="221">
        <f>ROUND(E744*U744,2)</f>
        <v>15.08</v>
      </c>
      <c r="W744" s="221"/>
      <c r="X744" s="221" t="s">
        <v>207</v>
      </c>
      <c r="Y744" s="221" t="s">
        <v>208</v>
      </c>
      <c r="Z744" s="210"/>
      <c r="AA744" s="210"/>
      <c r="AB744" s="210"/>
      <c r="AC744" s="210"/>
      <c r="AD744" s="210"/>
      <c r="AE744" s="210"/>
      <c r="AF744" s="210"/>
      <c r="AG744" s="210" t="s">
        <v>209</v>
      </c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2" x14ac:dyDescent="0.2">
      <c r="A745" s="217"/>
      <c r="B745" s="218"/>
      <c r="C745" s="255" t="s">
        <v>879</v>
      </c>
      <c r="D745" s="223"/>
      <c r="E745" s="224">
        <v>40</v>
      </c>
      <c r="F745" s="221"/>
      <c r="G745" s="221"/>
      <c r="H745" s="221"/>
      <c r="I745" s="221"/>
      <c r="J745" s="221"/>
      <c r="K745" s="221"/>
      <c r="L745" s="221"/>
      <c r="M745" s="221"/>
      <c r="N745" s="220"/>
      <c r="O745" s="220"/>
      <c r="P745" s="220"/>
      <c r="Q745" s="220"/>
      <c r="R745" s="221"/>
      <c r="S745" s="221"/>
      <c r="T745" s="221"/>
      <c r="U745" s="221"/>
      <c r="V745" s="221"/>
      <c r="W745" s="221"/>
      <c r="X745" s="221"/>
      <c r="Y745" s="221"/>
      <c r="Z745" s="210"/>
      <c r="AA745" s="210"/>
      <c r="AB745" s="210"/>
      <c r="AC745" s="210"/>
      <c r="AD745" s="210"/>
      <c r="AE745" s="210"/>
      <c r="AF745" s="210"/>
      <c r="AG745" s="210" t="s">
        <v>213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2" x14ac:dyDescent="0.2">
      <c r="A746" s="217"/>
      <c r="B746" s="218"/>
      <c r="C746" s="256"/>
      <c r="D746" s="246"/>
      <c r="E746" s="246"/>
      <c r="F746" s="246"/>
      <c r="G746" s="246"/>
      <c r="H746" s="221"/>
      <c r="I746" s="221"/>
      <c r="J746" s="221"/>
      <c r="K746" s="221"/>
      <c r="L746" s="221"/>
      <c r="M746" s="221"/>
      <c r="N746" s="220"/>
      <c r="O746" s="220"/>
      <c r="P746" s="220"/>
      <c r="Q746" s="220"/>
      <c r="R746" s="221"/>
      <c r="S746" s="221"/>
      <c r="T746" s="221"/>
      <c r="U746" s="221"/>
      <c r="V746" s="221"/>
      <c r="W746" s="221"/>
      <c r="X746" s="221"/>
      <c r="Y746" s="221"/>
      <c r="Z746" s="210"/>
      <c r="AA746" s="210"/>
      <c r="AB746" s="210"/>
      <c r="AC746" s="210"/>
      <c r="AD746" s="210"/>
      <c r="AE746" s="210"/>
      <c r="AF746" s="210"/>
      <c r="AG746" s="210" t="s">
        <v>214</v>
      </c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ht="22.5" outlineLevel="1" x14ac:dyDescent="0.2">
      <c r="A747" s="237">
        <v>176</v>
      </c>
      <c r="B747" s="238" t="s">
        <v>880</v>
      </c>
      <c r="C747" s="253" t="s">
        <v>881</v>
      </c>
      <c r="D747" s="239" t="s">
        <v>356</v>
      </c>
      <c r="E747" s="240">
        <v>49</v>
      </c>
      <c r="F747" s="241"/>
      <c r="G747" s="242">
        <f>ROUND(E747*F747,2)</f>
        <v>0</v>
      </c>
      <c r="H747" s="241"/>
      <c r="I747" s="242">
        <f>ROUND(E747*H747,2)</f>
        <v>0</v>
      </c>
      <c r="J747" s="241"/>
      <c r="K747" s="242">
        <f>ROUND(E747*J747,2)</f>
        <v>0</v>
      </c>
      <c r="L747" s="242">
        <v>21</v>
      </c>
      <c r="M747" s="242">
        <f>G747*(1+L747/100)</f>
        <v>0</v>
      </c>
      <c r="N747" s="240">
        <v>9.8999999999999999E-4</v>
      </c>
      <c r="O747" s="240">
        <f>ROUND(E747*N747,2)</f>
        <v>0.05</v>
      </c>
      <c r="P747" s="240">
        <v>0</v>
      </c>
      <c r="Q747" s="240">
        <f>ROUND(E747*P747,2)</f>
        <v>0</v>
      </c>
      <c r="R747" s="242" t="s">
        <v>878</v>
      </c>
      <c r="S747" s="242" t="s">
        <v>205</v>
      </c>
      <c r="T747" s="243" t="s">
        <v>206</v>
      </c>
      <c r="U747" s="221">
        <v>0.26200000000000001</v>
      </c>
      <c r="V747" s="221">
        <f>ROUND(E747*U747,2)</f>
        <v>12.84</v>
      </c>
      <c r="W747" s="221"/>
      <c r="X747" s="221" t="s">
        <v>207</v>
      </c>
      <c r="Y747" s="221" t="s">
        <v>208</v>
      </c>
      <c r="Z747" s="210"/>
      <c r="AA747" s="210"/>
      <c r="AB747" s="210"/>
      <c r="AC747" s="210"/>
      <c r="AD747" s="210"/>
      <c r="AE747" s="210"/>
      <c r="AF747" s="210"/>
      <c r="AG747" s="210" t="s">
        <v>209</v>
      </c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2" x14ac:dyDescent="0.2">
      <c r="A748" s="217"/>
      <c r="B748" s="218"/>
      <c r="C748" s="255" t="s">
        <v>882</v>
      </c>
      <c r="D748" s="223"/>
      <c r="E748" s="224">
        <v>21</v>
      </c>
      <c r="F748" s="221"/>
      <c r="G748" s="221"/>
      <c r="H748" s="221"/>
      <c r="I748" s="221"/>
      <c r="J748" s="221"/>
      <c r="K748" s="221"/>
      <c r="L748" s="221"/>
      <c r="M748" s="221"/>
      <c r="N748" s="220"/>
      <c r="O748" s="220"/>
      <c r="P748" s="220"/>
      <c r="Q748" s="220"/>
      <c r="R748" s="221"/>
      <c r="S748" s="221"/>
      <c r="T748" s="221"/>
      <c r="U748" s="221"/>
      <c r="V748" s="221"/>
      <c r="W748" s="221"/>
      <c r="X748" s="221"/>
      <c r="Y748" s="221"/>
      <c r="Z748" s="210"/>
      <c r="AA748" s="210"/>
      <c r="AB748" s="210"/>
      <c r="AC748" s="210"/>
      <c r="AD748" s="210"/>
      <c r="AE748" s="210"/>
      <c r="AF748" s="210"/>
      <c r="AG748" s="210" t="s">
        <v>213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3" x14ac:dyDescent="0.2">
      <c r="A749" s="217"/>
      <c r="B749" s="218"/>
      <c r="C749" s="255" t="s">
        <v>883</v>
      </c>
      <c r="D749" s="223"/>
      <c r="E749" s="224">
        <v>20</v>
      </c>
      <c r="F749" s="221"/>
      <c r="G749" s="221"/>
      <c r="H749" s="221"/>
      <c r="I749" s="221"/>
      <c r="J749" s="221"/>
      <c r="K749" s="221"/>
      <c r="L749" s="221"/>
      <c r="M749" s="221"/>
      <c r="N749" s="220"/>
      <c r="O749" s="220"/>
      <c r="P749" s="220"/>
      <c r="Q749" s="220"/>
      <c r="R749" s="221"/>
      <c r="S749" s="221"/>
      <c r="T749" s="221"/>
      <c r="U749" s="221"/>
      <c r="V749" s="221"/>
      <c r="W749" s="221"/>
      <c r="X749" s="221"/>
      <c r="Y749" s="221"/>
      <c r="Z749" s="210"/>
      <c r="AA749" s="210"/>
      <c r="AB749" s="210"/>
      <c r="AC749" s="210"/>
      <c r="AD749" s="210"/>
      <c r="AE749" s="210"/>
      <c r="AF749" s="210"/>
      <c r="AG749" s="210" t="s">
        <v>213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3" x14ac:dyDescent="0.2">
      <c r="A750" s="217"/>
      <c r="B750" s="218"/>
      <c r="C750" s="255" t="s">
        <v>884</v>
      </c>
      <c r="D750" s="223"/>
      <c r="E750" s="224"/>
      <c r="F750" s="221"/>
      <c r="G750" s="221"/>
      <c r="H750" s="221"/>
      <c r="I750" s="221"/>
      <c r="J750" s="221"/>
      <c r="K750" s="221"/>
      <c r="L750" s="221"/>
      <c r="M750" s="221"/>
      <c r="N750" s="220"/>
      <c r="O750" s="220"/>
      <c r="P750" s="220"/>
      <c r="Q750" s="220"/>
      <c r="R750" s="221"/>
      <c r="S750" s="221"/>
      <c r="T750" s="221"/>
      <c r="U750" s="221"/>
      <c r="V750" s="221"/>
      <c r="W750" s="221"/>
      <c r="X750" s="221"/>
      <c r="Y750" s="221"/>
      <c r="Z750" s="210"/>
      <c r="AA750" s="210"/>
      <c r="AB750" s="210"/>
      <c r="AC750" s="210"/>
      <c r="AD750" s="210"/>
      <c r="AE750" s="210"/>
      <c r="AF750" s="210"/>
      <c r="AG750" s="210" t="s">
        <v>213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3" x14ac:dyDescent="0.2">
      <c r="A751" s="217"/>
      <c r="B751" s="218"/>
      <c r="C751" s="255" t="s">
        <v>885</v>
      </c>
      <c r="D751" s="223"/>
      <c r="E751" s="224">
        <v>8</v>
      </c>
      <c r="F751" s="221"/>
      <c r="G751" s="221"/>
      <c r="H751" s="221"/>
      <c r="I751" s="221"/>
      <c r="J751" s="221"/>
      <c r="K751" s="221"/>
      <c r="L751" s="221"/>
      <c r="M751" s="221"/>
      <c r="N751" s="220"/>
      <c r="O751" s="220"/>
      <c r="P751" s="220"/>
      <c r="Q751" s="220"/>
      <c r="R751" s="221"/>
      <c r="S751" s="221"/>
      <c r="T751" s="221"/>
      <c r="U751" s="221"/>
      <c r="V751" s="221"/>
      <c r="W751" s="221"/>
      <c r="X751" s="221"/>
      <c r="Y751" s="221"/>
      <c r="Z751" s="210"/>
      <c r="AA751" s="210"/>
      <c r="AB751" s="210"/>
      <c r="AC751" s="210"/>
      <c r="AD751" s="210"/>
      <c r="AE751" s="210"/>
      <c r="AF751" s="210"/>
      <c r="AG751" s="210" t="s">
        <v>213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2" x14ac:dyDescent="0.2">
      <c r="A752" s="217"/>
      <c r="B752" s="218"/>
      <c r="C752" s="256"/>
      <c r="D752" s="246"/>
      <c r="E752" s="246"/>
      <c r="F752" s="246"/>
      <c r="G752" s="246"/>
      <c r="H752" s="221"/>
      <c r="I752" s="221"/>
      <c r="J752" s="221"/>
      <c r="K752" s="221"/>
      <c r="L752" s="221"/>
      <c r="M752" s="221"/>
      <c r="N752" s="220"/>
      <c r="O752" s="220"/>
      <c r="P752" s="220"/>
      <c r="Q752" s="220"/>
      <c r="R752" s="221"/>
      <c r="S752" s="221"/>
      <c r="T752" s="221"/>
      <c r="U752" s="221"/>
      <c r="V752" s="221"/>
      <c r="W752" s="221"/>
      <c r="X752" s="221"/>
      <c r="Y752" s="221"/>
      <c r="Z752" s="210"/>
      <c r="AA752" s="210"/>
      <c r="AB752" s="210"/>
      <c r="AC752" s="210"/>
      <c r="AD752" s="210"/>
      <c r="AE752" s="210"/>
      <c r="AF752" s="210"/>
      <c r="AG752" s="210" t="s">
        <v>214</v>
      </c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ht="33.75" outlineLevel="1" x14ac:dyDescent="0.2">
      <c r="A753" s="237">
        <v>177</v>
      </c>
      <c r="B753" s="238" t="s">
        <v>886</v>
      </c>
      <c r="C753" s="253" t="s">
        <v>887</v>
      </c>
      <c r="D753" s="239" t="s">
        <v>356</v>
      </c>
      <c r="E753" s="240">
        <v>722</v>
      </c>
      <c r="F753" s="241"/>
      <c r="G753" s="242">
        <f>ROUND(E753*F753,2)</f>
        <v>0</v>
      </c>
      <c r="H753" s="241"/>
      <c r="I753" s="242">
        <f>ROUND(E753*H753,2)</f>
        <v>0</v>
      </c>
      <c r="J753" s="241"/>
      <c r="K753" s="242">
        <f>ROUND(E753*J753,2)</f>
        <v>0</v>
      </c>
      <c r="L753" s="242">
        <v>21</v>
      </c>
      <c r="M753" s="242">
        <f>G753*(1+L753/100)</f>
        <v>0</v>
      </c>
      <c r="N753" s="240">
        <v>9.8999999999999999E-4</v>
      </c>
      <c r="O753" s="240">
        <f>ROUND(E753*N753,2)</f>
        <v>0.71</v>
      </c>
      <c r="P753" s="240">
        <v>0</v>
      </c>
      <c r="Q753" s="240">
        <f>ROUND(E753*P753,2)</f>
        <v>0</v>
      </c>
      <c r="R753" s="242" t="s">
        <v>878</v>
      </c>
      <c r="S753" s="242" t="s">
        <v>205</v>
      </c>
      <c r="T753" s="243" t="s">
        <v>206</v>
      </c>
      <c r="U753" s="221">
        <v>0.36099999999999999</v>
      </c>
      <c r="V753" s="221">
        <f>ROUND(E753*U753,2)</f>
        <v>260.64</v>
      </c>
      <c r="W753" s="221"/>
      <c r="X753" s="221" t="s">
        <v>207</v>
      </c>
      <c r="Y753" s="221" t="s">
        <v>208</v>
      </c>
      <c r="Z753" s="210"/>
      <c r="AA753" s="210"/>
      <c r="AB753" s="210"/>
      <c r="AC753" s="210"/>
      <c r="AD753" s="210"/>
      <c r="AE753" s="210"/>
      <c r="AF753" s="210"/>
      <c r="AG753" s="210" t="s">
        <v>209</v>
      </c>
      <c r="AH753" s="210"/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2" x14ac:dyDescent="0.2">
      <c r="A754" s="217"/>
      <c r="B754" s="218"/>
      <c r="C754" s="255" t="s">
        <v>888</v>
      </c>
      <c r="D754" s="223"/>
      <c r="E754" s="224">
        <v>239.2</v>
      </c>
      <c r="F754" s="221"/>
      <c r="G754" s="221"/>
      <c r="H754" s="221"/>
      <c r="I754" s="221"/>
      <c r="J754" s="221"/>
      <c r="K754" s="221"/>
      <c r="L754" s="221"/>
      <c r="M754" s="221"/>
      <c r="N754" s="220"/>
      <c r="O754" s="220"/>
      <c r="P754" s="220"/>
      <c r="Q754" s="220"/>
      <c r="R754" s="221"/>
      <c r="S754" s="221"/>
      <c r="T754" s="221"/>
      <c r="U754" s="221"/>
      <c r="V754" s="221"/>
      <c r="W754" s="221"/>
      <c r="X754" s="221"/>
      <c r="Y754" s="221"/>
      <c r="Z754" s="210"/>
      <c r="AA754" s="210"/>
      <c r="AB754" s="210"/>
      <c r="AC754" s="210"/>
      <c r="AD754" s="210"/>
      <c r="AE754" s="210"/>
      <c r="AF754" s="210"/>
      <c r="AG754" s="210" t="s">
        <v>213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3" x14ac:dyDescent="0.2">
      <c r="A755" s="217"/>
      <c r="B755" s="218"/>
      <c r="C755" s="255" t="s">
        <v>889</v>
      </c>
      <c r="D755" s="223"/>
      <c r="E755" s="224">
        <v>50</v>
      </c>
      <c r="F755" s="221"/>
      <c r="G755" s="221"/>
      <c r="H755" s="221"/>
      <c r="I755" s="221"/>
      <c r="J755" s="221"/>
      <c r="K755" s="221"/>
      <c r="L755" s="221"/>
      <c r="M755" s="221"/>
      <c r="N755" s="220"/>
      <c r="O755" s="220"/>
      <c r="P755" s="220"/>
      <c r="Q755" s="220"/>
      <c r="R755" s="221"/>
      <c r="S755" s="221"/>
      <c r="T755" s="221"/>
      <c r="U755" s="221"/>
      <c r="V755" s="221"/>
      <c r="W755" s="221"/>
      <c r="X755" s="221"/>
      <c r="Y755" s="221"/>
      <c r="Z755" s="210"/>
      <c r="AA755" s="210"/>
      <c r="AB755" s="210"/>
      <c r="AC755" s="210"/>
      <c r="AD755" s="210"/>
      <c r="AE755" s="210"/>
      <c r="AF755" s="210"/>
      <c r="AG755" s="210" t="s">
        <v>213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3" x14ac:dyDescent="0.2">
      <c r="A756" s="217"/>
      <c r="B756" s="218"/>
      <c r="C756" s="255" t="s">
        <v>890</v>
      </c>
      <c r="D756" s="223"/>
      <c r="E756" s="224">
        <v>5.4</v>
      </c>
      <c r="F756" s="221"/>
      <c r="G756" s="221"/>
      <c r="H756" s="221"/>
      <c r="I756" s="221"/>
      <c r="J756" s="221"/>
      <c r="K756" s="221"/>
      <c r="L756" s="221"/>
      <c r="M756" s="221"/>
      <c r="N756" s="220"/>
      <c r="O756" s="220"/>
      <c r="P756" s="220"/>
      <c r="Q756" s="220"/>
      <c r="R756" s="221"/>
      <c r="S756" s="221"/>
      <c r="T756" s="221"/>
      <c r="U756" s="221"/>
      <c r="V756" s="221"/>
      <c r="W756" s="221"/>
      <c r="X756" s="221"/>
      <c r="Y756" s="221"/>
      <c r="Z756" s="210"/>
      <c r="AA756" s="210"/>
      <c r="AB756" s="210"/>
      <c r="AC756" s="210"/>
      <c r="AD756" s="210"/>
      <c r="AE756" s="210"/>
      <c r="AF756" s="210"/>
      <c r="AG756" s="210" t="s">
        <v>213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3" x14ac:dyDescent="0.2">
      <c r="A757" s="217"/>
      <c r="B757" s="218"/>
      <c r="C757" s="255" t="s">
        <v>891</v>
      </c>
      <c r="D757" s="223"/>
      <c r="E757" s="224">
        <v>151.19999999999999</v>
      </c>
      <c r="F757" s="221"/>
      <c r="G757" s="221"/>
      <c r="H757" s="221"/>
      <c r="I757" s="221"/>
      <c r="J757" s="221"/>
      <c r="K757" s="221"/>
      <c r="L757" s="221"/>
      <c r="M757" s="221"/>
      <c r="N757" s="220"/>
      <c r="O757" s="220"/>
      <c r="P757" s="220"/>
      <c r="Q757" s="220"/>
      <c r="R757" s="221"/>
      <c r="S757" s="221"/>
      <c r="T757" s="221"/>
      <c r="U757" s="221"/>
      <c r="V757" s="221"/>
      <c r="W757" s="221"/>
      <c r="X757" s="221"/>
      <c r="Y757" s="221"/>
      <c r="Z757" s="210"/>
      <c r="AA757" s="210"/>
      <c r="AB757" s="210"/>
      <c r="AC757" s="210"/>
      <c r="AD757" s="210"/>
      <c r="AE757" s="210"/>
      <c r="AF757" s="210"/>
      <c r="AG757" s="210" t="s">
        <v>213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3" x14ac:dyDescent="0.2">
      <c r="A758" s="217"/>
      <c r="B758" s="218"/>
      <c r="C758" s="255" t="s">
        <v>892</v>
      </c>
      <c r="D758" s="223"/>
      <c r="E758" s="224">
        <v>65</v>
      </c>
      <c r="F758" s="221"/>
      <c r="G758" s="221"/>
      <c r="H758" s="221"/>
      <c r="I758" s="221"/>
      <c r="J758" s="221"/>
      <c r="K758" s="221"/>
      <c r="L758" s="221"/>
      <c r="M758" s="221"/>
      <c r="N758" s="220"/>
      <c r="O758" s="220"/>
      <c r="P758" s="220"/>
      <c r="Q758" s="220"/>
      <c r="R758" s="221"/>
      <c r="S758" s="221"/>
      <c r="T758" s="221"/>
      <c r="U758" s="221"/>
      <c r="V758" s="221"/>
      <c r="W758" s="221"/>
      <c r="X758" s="221"/>
      <c r="Y758" s="221"/>
      <c r="Z758" s="210"/>
      <c r="AA758" s="210"/>
      <c r="AB758" s="210"/>
      <c r="AC758" s="210"/>
      <c r="AD758" s="210"/>
      <c r="AE758" s="210"/>
      <c r="AF758" s="210"/>
      <c r="AG758" s="210" t="s">
        <v>213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3" x14ac:dyDescent="0.2">
      <c r="A759" s="217"/>
      <c r="B759" s="218"/>
      <c r="C759" s="255" t="s">
        <v>893</v>
      </c>
      <c r="D759" s="223"/>
      <c r="E759" s="224">
        <v>13.6</v>
      </c>
      <c r="F759" s="221"/>
      <c r="G759" s="221"/>
      <c r="H759" s="221"/>
      <c r="I759" s="221"/>
      <c r="J759" s="221"/>
      <c r="K759" s="221"/>
      <c r="L759" s="221"/>
      <c r="M759" s="221"/>
      <c r="N759" s="220"/>
      <c r="O759" s="220"/>
      <c r="P759" s="220"/>
      <c r="Q759" s="220"/>
      <c r="R759" s="221"/>
      <c r="S759" s="221"/>
      <c r="T759" s="221"/>
      <c r="U759" s="221"/>
      <c r="V759" s="221"/>
      <c r="W759" s="221"/>
      <c r="X759" s="221"/>
      <c r="Y759" s="221"/>
      <c r="Z759" s="210"/>
      <c r="AA759" s="210"/>
      <c r="AB759" s="210"/>
      <c r="AC759" s="210"/>
      <c r="AD759" s="210"/>
      <c r="AE759" s="210"/>
      <c r="AF759" s="210"/>
      <c r="AG759" s="210" t="s">
        <v>213</v>
      </c>
      <c r="AH759" s="210">
        <v>0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3" x14ac:dyDescent="0.2">
      <c r="A760" s="217"/>
      <c r="B760" s="218"/>
      <c r="C760" s="255" t="s">
        <v>894</v>
      </c>
      <c r="D760" s="223"/>
      <c r="E760" s="224"/>
      <c r="F760" s="221"/>
      <c r="G760" s="221"/>
      <c r="H760" s="221"/>
      <c r="I760" s="221"/>
      <c r="J760" s="221"/>
      <c r="K760" s="221"/>
      <c r="L760" s="221"/>
      <c r="M760" s="221"/>
      <c r="N760" s="220"/>
      <c r="O760" s="220"/>
      <c r="P760" s="220"/>
      <c r="Q760" s="220"/>
      <c r="R760" s="221"/>
      <c r="S760" s="221"/>
      <c r="T760" s="221"/>
      <c r="U760" s="221"/>
      <c r="V760" s="221"/>
      <c r="W760" s="221"/>
      <c r="X760" s="221"/>
      <c r="Y760" s="221"/>
      <c r="Z760" s="210"/>
      <c r="AA760" s="210"/>
      <c r="AB760" s="210"/>
      <c r="AC760" s="210"/>
      <c r="AD760" s="210"/>
      <c r="AE760" s="210"/>
      <c r="AF760" s="210"/>
      <c r="AG760" s="210" t="s">
        <v>213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3" x14ac:dyDescent="0.2">
      <c r="A761" s="217"/>
      <c r="B761" s="218"/>
      <c r="C761" s="255" t="s">
        <v>895</v>
      </c>
      <c r="D761" s="223"/>
      <c r="E761" s="224">
        <v>8</v>
      </c>
      <c r="F761" s="221"/>
      <c r="G761" s="221"/>
      <c r="H761" s="221"/>
      <c r="I761" s="221"/>
      <c r="J761" s="221"/>
      <c r="K761" s="221"/>
      <c r="L761" s="221"/>
      <c r="M761" s="221"/>
      <c r="N761" s="220"/>
      <c r="O761" s="220"/>
      <c r="P761" s="220"/>
      <c r="Q761" s="220"/>
      <c r="R761" s="221"/>
      <c r="S761" s="221"/>
      <c r="T761" s="221"/>
      <c r="U761" s="221"/>
      <c r="V761" s="221"/>
      <c r="W761" s="221"/>
      <c r="X761" s="221"/>
      <c r="Y761" s="221"/>
      <c r="Z761" s="210"/>
      <c r="AA761" s="210"/>
      <c r="AB761" s="210"/>
      <c r="AC761" s="210"/>
      <c r="AD761" s="210"/>
      <c r="AE761" s="210"/>
      <c r="AF761" s="210"/>
      <c r="AG761" s="210" t="s">
        <v>213</v>
      </c>
      <c r="AH761" s="210">
        <v>0</v>
      </c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3" x14ac:dyDescent="0.2">
      <c r="A762" s="217"/>
      <c r="B762" s="218"/>
      <c r="C762" s="255" t="s">
        <v>896</v>
      </c>
      <c r="D762" s="223"/>
      <c r="E762" s="224">
        <v>16</v>
      </c>
      <c r="F762" s="221"/>
      <c r="G762" s="221"/>
      <c r="H762" s="221"/>
      <c r="I762" s="221"/>
      <c r="J762" s="221"/>
      <c r="K762" s="221"/>
      <c r="L762" s="221"/>
      <c r="M762" s="221"/>
      <c r="N762" s="220"/>
      <c r="O762" s="220"/>
      <c r="P762" s="220"/>
      <c r="Q762" s="220"/>
      <c r="R762" s="221"/>
      <c r="S762" s="221"/>
      <c r="T762" s="221"/>
      <c r="U762" s="221"/>
      <c r="V762" s="221"/>
      <c r="W762" s="221"/>
      <c r="X762" s="221"/>
      <c r="Y762" s="221"/>
      <c r="Z762" s="210"/>
      <c r="AA762" s="210"/>
      <c r="AB762" s="210"/>
      <c r="AC762" s="210"/>
      <c r="AD762" s="210"/>
      <c r="AE762" s="210"/>
      <c r="AF762" s="210"/>
      <c r="AG762" s="210" t="s">
        <v>213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3" x14ac:dyDescent="0.2">
      <c r="A763" s="217"/>
      <c r="B763" s="218"/>
      <c r="C763" s="255" t="s">
        <v>897</v>
      </c>
      <c r="D763" s="223"/>
      <c r="E763" s="224">
        <v>173.6</v>
      </c>
      <c r="F763" s="221"/>
      <c r="G763" s="221"/>
      <c r="H763" s="221"/>
      <c r="I763" s="221"/>
      <c r="J763" s="221"/>
      <c r="K763" s="221"/>
      <c r="L763" s="221"/>
      <c r="M763" s="221"/>
      <c r="N763" s="220"/>
      <c r="O763" s="220"/>
      <c r="P763" s="220"/>
      <c r="Q763" s="220"/>
      <c r="R763" s="221"/>
      <c r="S763" s="221"/>
      <c r="T763" s="221"/>
      <c r="U763" s="221"/>
      <c r="V763" s="221"/>
      <c r="W763" s="221"/>
      <c r="X763" s="221"/>
      <c r="Y763" s="221"/>
      <c r="Z763" s="210"/>
      <c r="AA763" s="210"/>
      <c r="AB763" s="210"/>
      <c r="AC763" s="210"/>
      <c r="AD763" s="210"/>
      <c r="AE763" s="210"/>
      <c r="AF763" s="210"/>
      <c r="AG763" s="210" t="s">
        <v>213</v>
      </c>
      <c r="AH763" s="210">
        <v>0</v>
      </c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2" x14ac:dyDescent="0.2">
      <c r="A764" s="217"/>
      <c r="B764" s="218"/>
      <c r="C764" s="256"/>
      <c r="D764" s="246"/>
      <c r="E764" s="246"/>
      <c r="F764" s="246"/>
      <c r="G764" s="246"/>
      <c r="H764" s="221"/>
      <c r="I764" s="221"/>
      <c r="J764" s="221"/>
      <c r="K764" s="221"/>
      <c r="L764" s="221"/>
      <c r="M764" s="221"/>
      <c r="N764" s="220"/>
      <c r="O764" s="220"/>
      <c r="P764" s="220"/>
      <c r="Q764" s="220"/>
      <c r="R764" s="221"/>
      <c r="S764" s="221"/>
      <c r="T764" s="221"/>
      <c r="U764" s="221"/>
      <c r="V764" s="221"/>
      <c r="W764" s="221"/>
      <c r="X764" s="221"/>
      <c r="Y764" s="221"/>
      <c r="Z764" s="210"/>
      <c r="AA764" s="210"/>
      <c r="AB764" s="210"/>
      <c r="AC764" s="210"/>
      <c r="AD764" s="210"/>
      <c r="AE764" s="210"/>
      <c r="AF764" s="210"/>
      <c r="AG764" s="210" t="s">
        <v>214</v>
      </c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ht="33.75" outlineLevel="1" x14ac:dyDescent="0.2">
      <c r="A765" s="237">
        <v>178</v>
      </c>
      <c r="B765" s="238" t="s">
        <v>898</v>
      </c>
      <c r="C765" s="253" t="s">
        <v>899</v>
      </c>
      <c r="D765" s="239" t="s">
        <v>356</v>
      </c>
      <c r="E765" s="240">
        <v>30.2</v>
      </c>
      <c r="F765" s="241"/>
      <c r="G765" s="242">
        <f>ROUND(E765*F765,2)</f>
        <v>0</v>
      </c>
      <c r="H765" s="241"/>
      <c r="I765" s="242">
        <f>ROUND(E765*H765,2)</f>
        <v>0</v>
      </c>
      <c r="J765" s="241"/>
      <c r="K765" s="242">
        <f>ROUND(E765*J765,2)</f>
        <v>0</v>
      </c>
      <c r="L765" s="242">
        <v>21</v>
      </c>
      <c r="M765" s="242">
        <f>G765*(1+L765/100)</f>
        <v>0</v>
      </c>
      <c r="N765" s="240">
        <v>9.8999999999999999E-4</v>
      </c>
      <c r="O765" s="240">
        <f>ROUND(E765*N765,2)</f>
        <v>0.03</v>
      </c>
      <c r="P765" s="240">
        <v>0</v>
      </c>
      <c r="Q765" s="240">
        <f>ROUND(E765*P765,2)</f>
        <v>0</v>
      </c>
      <c r="R765" s="242" t="s">
        <v>878</v>
      </c>
      <c r="S765" s="242" t="s">
        <v>205</v>
      </c>
      <c r="T765" s="243" t="s">
        <v>206</v>
      </c>
      <c r="U765" s="221">
        <v>0.45300000000000001</v>
      </c>
      <c r="V765" s="221">
        <f>ROUND(E765*U765,2)</f>
        <v>13.68</v>
      </c>
      <c r="W765" s="221"/>
      <c r="X765" s="221" t="s">
        <v>207</v>
      </c>
      <c r="Y765" s="221" t="s">
        <v>208</v>
      </c>
      <c r="Z765" s="210"/>
      <c r="AA765" s="210"/>
      <c r="AB765" s="210"/>
      <c r="AC765" s="210"/>
      <c r="AD765" s="210"/>
      <c r="AE765" s="210"/>
      <c r="AF765" s="210"/>
      <c r="AG765" s="210" t="s">
        <v>209</v>
      </c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2" x14ac:dyDescent="0.2">
      <c r="A766" s="217"/>
      <c r="B766" s="218"/>
      <c r="C766" s="255" t="s">
        <v>900</v>
      </c>
      <c r="D766" s="223"/>
      <c r="E766" s="224">
        <v>15.2</v>
      </c>
      <c r="F766" s="221"/>
      <c r="G766" s="221"/>
      <c r="H766" s="221"/>
      <c r="I766" s="221"/>
      <c r="J766" s="221"/>
      <c r="K766" s="221"/>
      <c r="L766" s="221"/>
      <c r="M766" s="221"/>
      <c r="N766" s="220"/>
      <c r="O766" s="220"/>
      <c r="P766" s="220"/>
      <c r="Q766" s="220"/>
      <c r="R766" s="221"/>
      <c r="S766" s="221"/>
      <c r="T766" s="221"/>
      <c r="U766" s="221"/>
      <c r="V766" s="221"/>
      <c r="W766" s="221"/>
      <c r="X766" s="221"/>
      <c r="Y766" s="221"/>
      <c r="Z766" s="210"/>
      <c r="AA766" s="210"/>
      <c r="AB766" s="210"/>
      <c r="AC766" s="210"/>
      <c r="AD766" s="210"/>
      <c r="AE766" s="210"/>
      <c r="AF766" s="210"/>
      <c r="AG766" s="210" t="s">
        <v>213</v>
      </c>
      <c r="AH766" s="210">
        <v>0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3" x14ac:dyDescent="0.2">
      <c r="A767" s="217"/>
      <c r="B767" s="218"/>
      <c r="C767" s="255" t="s">
        <v>901</v>
      </c>
      <c r="D767" s="223"/>
      <c r="E767" s="224">
        <v>15</v>
      </c>
      <c r="F767" s="221"/>
      <c r="G767" s="221"/>
      <c r="H767" s="221"/>
      <c r="I767" s="221"/>
      <c r="J767" s="221"/>
      <c r="K767" s="221"/>
      <c r="L767" s="221"/>
      <c r="M767" s="221"/>
      <c r="N767" s="220"/>
      <c r="O767" s="220"/>
      <c r="P767" s="220"/>
      <c r="Q767" s="220"/>
      <c r="R767" s="221"/>
      <c r="S767" s="221"/>
      <c r="T767" s="221"/>
      <c r="U767" s="221"/>
      <c r="V767" s="221"/>
      <c r="W767" s="221"/>
      <c r="X767" s="221"/>
      <c r="Y767" s="221"/>
      <c r="Z767" s="210"/>
      <c r="AA767" s="210"/>
      <c r="AB767" s="210"/>
      <c r="AC767" s="210"/>
      <c r="AD767" s="210"/>
      <c r="AE767" s="210"/>
      <c r="AF767" s="210"/>
      <c r="AG767" s="210" t="s">
        <v>213</v>
      </c>
      <c r="AH767" s="210">
        <v>0</v>
      </c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2" x14ac:dyDescent="0.2">
      <c r="A768" s="217"/>
      <c r="B768" s="218"/>
      <c r="C768" s="256"/>
      <c r="D768" s="246"/>
      <c r="E768" s="246"/>
      <c r="F768" s="246"/>
      <c r="G768" s="246"/>
      <c r="H768" s="221"/>
      <c r="I768" s="221"/>
      <c r="J768" s="221"/>
      <c r="K768" s="221"/>
      <c r="L768" s="221"/>
      <c r="M768" s="221"/>
      <c r="N768" s="220"/>
      <c r="O768" s="220"/>
      <c r="P768" s="220"/>
      <c r="Q768" s="220"/>
      <c r="R768" s="221"/>
      <c r="S768" s="221"/>
      <c r="T768" s="221"/>
      <c r="U768" s="221"/>
      <c r="V768" s="221"/>
      <c r="W768" s="221"/>
      <c r="X768" s="221"/>
      <c r="Y768" s="221"/>
      <c r="Z768" s="210"/>
      <c r="AA768" s="210"/>
      <c r="AB768" s="210"/>
      <c r="AC768" s="210"/>
      <c r="AD768" s="210"/>
      <c r="AE768" s="210"/>
      <c r="AF768" s="210"/>
      <c r="AG768" s="210" t="s">
        <v>214</v>
      </c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ht="33.75" outlineLevel="1" x14ac:dyDescent="0.2">
      <c r="A769" s="237">
        <v>179</v>
      </c>
      <c r="B769" s="238" t="s">
        <v>902</v>
      </c>
      <c r="C769" s="253" t="s">
        <v>903</v>
      </c>
      <c r="D769" s="239" t="s">
        <v>356</v>
      </c>
      <c r="E769" s="240">
        <v>41.5</v>
      </c>
      <c r="F769" s="241"/>
      <c r="G769" s="242">
        <f>ROUND(E769*F769,2)</f>
        <v>0</v>
      </c>
      <c r="H769" s="241"/>
      <c r="I769" s="242">
        <f>ROUND(E769*H769,2)</f>
        <v>0</v>
      </c>
      <c r="J769" s="241"/>
      <c r="K769" s="242">
        <f>ROUND(E769*J769,2)</f>
        <v>0</v>
      </c>
      <c r="L769" s="242">
        <v>21</v>
      </c>
      <c r="M769" s="242">
        <f>G769*(1+L769/100)</f>
        <v>0</v>
      </c>
      <c r="N769" s="240">
        <v>9.8999999999999999E-4</v>
      </c>
      <c r="O769" s="240">
        <f>ROUND(E769*N769,2)</f>
        <v>0.04</v>
      </c>
      <c r="P769" s="240">
        <v>0</v>
      </c>
      <c r="Q769" s="240">
        <f>ROUND(E769*P769,2)</f>
        <v>0</v>
      </c>
      <c r="R769" s="242" t="s">
        <v>878</v>
      </c>
      <c r="S769" s="242" t="s">
        <v>205</v>
      </c>
      <c r="T769" s="243" t="s">
        <v>206</v>
      </c>
      <c r="U769" s="221">
        <v>0.48899999999999999</v>
      </c>
      <c r="V769" s="221">
        <f>ROUND(E769*U769,2)</f>
        <v>20.29</v>
      </c>
      <c r="W769" s="221"/>
      <c r="X769" s="221" t="s">
        <v>207</v>
      </c>
      <c r="Y769" s="221" t="s">
        <v>208</v>
      </c>
      <c r="Z769" s="210"/>
      <c r="AA769" s="210"/>
      <c r="AB769" s="210"/>
      <c r="AC769" s="210"/>
      <c r="AD769" s="210"/>
      <c r="AE769" s="210"/>
      <c r="AF769" s="210"/>
      <c r="AG769" s="210" t="s">
        <v>209</v>
      </c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2" x14ac:dyDescent="0.2">
      <c r="A770" s="217"/>
      <c r="B770" s="218"/>
      <c r="C770" s="255" t="s">
        <v>904</v>
      </c>
      <c r="D770" s="223"/>
      <c r="E770" s="224">
        <v>27</v>
      </c>
      <c r="F770" s="221"/>
      <c r="G770" s="221"/>
      <c r="H770" s="221"/>
      <c r="I770" s="221"/>
      <c r="J770" s="221"/>
      <c r="K770" s="221"/>
      <c r="L770" s="221"/>
      <c r="M770" s="221"/>
      <c r="N770" s="220"/>
      <c r="O770" s="220"/>
      <c r="P770" s="220"/>
      <c r="Q770" s="220"/>
      <c r="R770" s="221"/>
      <c r="S770" s="221"/>
      <c r="T770" s="221"/>
      <c r="U770" s="221"/>
      <c r="V770" s="221"/>
      <c r="W770" s="221"/>
      <c r="X770" s="221"/>
      <c r="Y770" s="221"/>
      <c r="Z770" s="210"/>
      <c r="AA770" s="210"/>
      <c r="AB770" s="210"/>
      <c r="AC770" s="210"/>
      <c r="AD770" s="210"/>
      <c r="AE770" s="210"/>
      <c r="AF770" s="210"/>
      <c r="AG770" s="210" t="s">
        <v>213</v>
      </c>
      <c r="AH770" s="210">
        <v>0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3" x14ac:dyDescent="0.2">
      <c r="A771" s="217"/>
      <c r="B771" s="218"/>
      <c r="C771" s="255" t="s">
        <v>905</v>
      </c>
      <c r="D771" s="223"/>
      <c r="E771" s="224">
        <v>14.5</v>
      </c>
      <c r="F771" s="221"/>
      <c r="G771" s="221"/>
      <c r="H771" s="221"/>
      <c r="I771" s="221"/>
      <c r="J771" s="221"/>
      <c r="K771" s="221"/>
      <c r="L771" s="221"/>
      <c r="M771" s="221"/>
      <c r="N771" s="220"/>
      <c r="O771" s="220"/>
      <c r="P771" s="220"/>
      <c r="Q771" s="220"/>
      <c r="R771" s="221"/>
      <c r="S771" s="221"/>
      <c r="T771" s="221"/>
      <c r="U771" s="221"/>
      <c r="V771" s="221"/>
      <c r="W771" s="221"/>
      <c r="X771" s="221"/>
      <c r="Y771" s="221"/>
      <c r="Z771" s="210"/>
      <c r="AA771" s="210"/>
      <c r="AB771" s="210"/>
      <c r="AC771" s="210"/>
      <c r="AD771" s="210"/>
      <c r="AE771" s="210"/>
      <c r="AF771" s="210"/>
      <c r="AG771" s="210" t="s">
        <v>213</v>
      </c>
      <c r="AH771" s="210">
        <v>0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2" x14ac:dyDescent="0.2">
      <c r="A772" s="217"/>
      <c r="B772" s="218"/>
      <c r="C772" s="256"/>
      <c r="D772" s="246"/>
      <c r="E772" s="246"/>
      <c r="F772" s="246"/>
      <c r="G772" s="246"/>
      <c r="H772" s="221"/>
      <c r="I772" s="221"/>
      <c r="J772" s="221"/>
      <c r="K772" s="221"/>
      <c r="L772" s="221"/>
      <c r="M772" s="221"/>
      <c r="N772" s="220"/>
      <c r="O772" s="220"/>
      <c r="P772" s="220"/>
      <c r="Q772" s="220"/>
      <c r="R772" s="221"/>
      <c r="S772" s="221"/>
      <c r="T772" s="221"/>
      <c r="U772" s="221"/>
      <c r="V772" s="221"/>
      <c r="W772" s="221"/>
      <c r="X772" s="221"/>
      <c r="Y772" s="221"/>
      <c r="Z772" s="210"/>
      <c r="AA772" s="210"/>
      <c r="AB772" s="210"/>
      <c r="AC772" s="210"/>
      <c r="AD772" s="210"/>
      <c r="AE772" s="210"/>
      <c r="AF772" s="210"/>
      <c r="AG772" s="210" t="s">
        <v>214</v>
      </c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ht="22.5" outlineLevel="1" x14ac:dyDescent="0.2">
      <c r="A773" s="237">
        <v>180</v>
      </c>
      <c r="B773" s="238" t="s">
        <v>906</v>
      </c>
      <c r="C773" s="253" t="s">
        <v>907</v>
      </c>
      <c r="D773" s="239" t="s">
        <v>254</v>
      </c>
      <c r="E773" s="240">
        <v>440</v>
      </c>
      <c r="F773" s="241"/>
      <c r="G773" s="242">
        <f>ROUND(E773*F773,2)</f>
        <v>0</v>
      </c>
      <c r="H773" s="241"/>
      <c r="I773" s="242">
        <f>ROUND(E773*H773,2)</f>
        <v>0</v>
      </c>
      <c r="J773" s="241"/>
      <c r="K773" s="242">
        <f>ROUND(E773*J773,2)</f>
        <v>0</v>
      </c>
      <c r="L773" s="242">
        <v>21</v>
      </c>
      <c r="M773" s="242">
        <f>G773*(1+L773/100)</f>
        <v>0</v>
      </c>
      <c r="N773" s="240">
        <v>0</v>
      </c>
      <c r="O773" s="240">
        <f>ROUND(E773*N773,2)</f>
        <v>0</v>
      </c>
      <c r="P773" s="240">
        <v>0</v>
      </c>
      <c r="Q773" s="240">
        <f>ROUND(E773*P773,2)</f>
        <v>0</v>
      </c>
      <c r="R773" s="242" t="s">
        <v>878</v>
      </c>
      <c r="S773" s="242" t="s">
        <v>205</v>
      </c>
      <c r="T773" s="243" t="s">
        <v>206</v>
      </c>
      <c r="U773" s="221">
        <v>0.27</v>
      </c>
      <c r="V773" s="221">
        <f>ROUND(E773*U773,2)</f>
        <v>118.8</v>
      </c>
      <c r="W773" s="221"/>
      <c r="X773" s="221" t="s">
        <v>207</v>
      </c>
      <c r="Y773" s="221" t="s">
        <v>208</v>
      </c>
      <c r="Z773" s="210"/>
      <c r="AA773" s="210"/>
      <c r="AB773" s="210"/>
      <c r="AC773" s="210"/>
      <c r="AD773" s="210"/>
      <c r="AE773" s="210"/>
      <c r="AF773" s="210"/>
      <c r="AG773" s="210" t="s">
        <v>209</v>
      </c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2" x14ac:dyDescent="0.2">
      <c r="A774" s="217"/>
      <c r="B774" s="218"/>
      <c r="C774" s="254" t="s">
        <v>908</v>
      </c>
      <c r="D774" s="244"/>
      <c r="E774" s="244"/>
      <c r="F774" s="244"/>
      <c r="G774" s="244"/>
      <c r="H774" s="221"/>
      <c r="I774" s="221"/>
      <c r="J774" s="221"/>
      <c r="K774" s="221"/>
      <c r="L774" s="221"/>
      <c r="M774" s="221"/>
      <c r="N774" s="220"/>
      <c r="O774" s="220"/>
      <c r="P774" s="220"/>
      <c r="Q774" s="220"/>
      <c r="R774" s="221"/>
      <c r="S774" s="221"/>
      <c r="T774" s="221"/>
      <c r="U774" s="221"/>
      <c r="V774" s="221"/>
      <c r="W774" s="221"/>
      <c r="X774" s="221"/>
      <c r="Y774" s="221"/>
      <c r="Z774" s="210"/>
      <c r="AA774" s="210"/>
      <c r="AB774" s="210"/>
      <c r="AC774" s="210"/>
      <c r="AD774" s="210"/>
      <c r="AE774" s="210"/>
      <c r="AF774" s="210"/>
      <c r="AG774" s="210" t="s">
        <v>211</v>
      </c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2" x14ac:dyDescent="0.2">
      <c r="A775" s="217"/>
      <c r="B775" s="218"/>
      <c r="C775" s="255" t="s">
        <v>909</v>
      </c>
      <c r="D775" s="223"/>
      <c r="E775" s="224">
        <v>440</v>
      </c>
      <c r="F775" s="221"/>
      <c r="G775" s="221"/>
      <c r="H775" s="221"/>
      <c r="I775" s="221"/>
      <c r="J775" s="221"/>
      <c r="K775" s="221"/>
      <c r="L775" s="221"/>
      <c r="M775" s="221"/>
      <c r="N775" s="220"/>
      <c r="O775" s="220"/>
      <c r="P775" s="220"/>
      <c r="Q775" s="220"/>
      <c r="R775" s="221"/>
      <c r="S775" s="221"/>
      <c r="T775" s="221"/>
      <c r="U775" s="221"/>
      <c r="V775" s="221"/>
      <c r="W775" s="221"/>
      <c r="X775" s="221"/>
      <c r="Y775" s="221"/>
      <c r="Z775" s="210"/>
      <c r="AA775" s="210"/>
      <c r="AB775" s="210"/>
      <c r="AC775" s="210"/>
      <c r="AD775" s="210"/>
      <c r="AE775" s="210"/>
      <c r="AF775" s="210"/>
      <c r="AG775" s="210" t="s">
        <v>213</v>
      </c>
      <c r="AH775" s="210">
        <v>0</v>
      </c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2" x14ac:dyDescent="0.2">
      <c r="A776" s="217"/>
      <c r="B776" s="218"/>
      <c r="C776" s="256"/>
      <c r="D776" s="246"/>
      <c r="E776" s="246"/>
      <c r="F776" s="246"/>
      <c r="G776" s="246"/>
      <c r="H776" s="221"/>
      <c r="I776" s="221"/>
      <c r="J776" s="221"/>
      <c r="K776" s="221"/>
      <c r="L776" s="221"/>
      <c r="M776" s="221"/>
      <c r="N776" s="220"/>
      <c r="O776" s="220"/>
      <c r="P776" s="220"/>
      <c r="Q776" s="220"/>
      <c r="R776" s="221"/>
      <c r="S776" s="221"/>
      <c r="T776" s="221"/>
      <c r="U776" s="221"/>
      <c r="V776" s="221"/>
      <c r="W776" s="221"/>
      <c r="X776" s="221"/>
      <c r="Y776" s="221"/>
      <c r="Z776" s="210"/>
      <c r="AA776" s="210"/>
      <c r="AB776" s="210"/>
      <c r="AC776" s="210"/>
      <c r="AD776" s="210"/>
      <c r="AE776" s="210"/>
      <c r="AF776" s="210"/>
      <c r="AG776" s="210" t="s">
        <v>214</v>
      </c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1" x14ac:dyDescent="0.2">
      <c r="A777" s="237">
        <v>181</v>
      </c>
      <c r="B777" s="238" t="s">
        <v>910</v>
      </c>
      <c r="C777" s="253" t="s">
        <v>911</v>
      </c>
      <c r="D777" s="239" t="s">
        <v>254</v>
      </c>
      <c r="E777" s="240">
        <v>440</v>
      </c>
      <c r="F777" s="241"/>
      <c r="G777" s="242">
        <f>ROUND(E777*F777,2)</f>
        <v>0</v>
      </c>
      <c r="H777" s="241"/>
      <c r="I777" s="242">
        <f>ROUND(E777*H777,2)</f>
        <v>0</v>
      </c>
      <c r="J777" s="241"/>
      <c r="K777" s="242">
        <f>ROUND(E777*J777,2)</f>
        <v>0</v>
      </c>
      <c r="L777" s="242">
        <v>21</v>
      </c>
      <c r="M777" s="242">
        <f>G777*(1+L777/100)</f>
        <v>0</v>
      </c>
      <c r="N777" s="240">
        <v>0</v>
      </c>
      <c r="O777" s="240">
        <f>ROUND(E777*N777,2)</f>
        <v>0</v>
      </c>
      <c r="P777" s="240">
        <v>0</v>
      </c>
      <c r="Q777" s="240">
        <f>ROUND(E777*P777,2)</f>
        <v>0</v>
      </c>
      <c r="R777" s="242" t="s">
        <v>878</v>
      </c>
      <c r="S777" s="242" t="s">
        <v>205</v>
      </c>
      <c r="T777" s="243" t="s">
        <v>206</v>
      </c>
      <c r="U777" s="221">
        <v>0.156</v>
      </c>
      <c r="V777" s="221">
        <f>ROUND(E777*U777,2)</f>
        <v>68.64</v>
      </c>
      <c r="W777" s="221"/>
      <c r="X777" s="221" t="s">
        <v>207</v>
      </c>
      <c r="Y777" s="221" t="s">
        <v>208</v>
      </c>
      <c r="Z777" s="210"/>
      <c r="AA777" s="210"/>
      <c r="AB777" s="210"/>
      <c r="AC777" s="210"/>
      <c r="AD777" s="210"/>
      <c r="AE777" s="210"/>
      <c r="AF777" s="210"/>
      <c r="AG777" s="210" t="s">
        <v>209</v>
      </c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2" x14ac:dyDescent="0.2">
      <c r="A778" s="217"/>
      <c r="B778" s="218"/>
      <c r="C778" s="257"/>
      <c r="D778" s="248"/>
      <c r="E778" s="248"/>
      <c r="F778" s="248"/>
      <c r="G778" s="248"/>
      <c r="H778" s="221"/>
      <c r="I778" s="221"/>
      <c r="J778" s="221"/>
      <c r="K778" s="221"/>
      <c r="L778" s="221"/>
      <c r="M778" s="221"/>
      <c r="N778" s="220"/>
      <c r="O778" s="220"/>
      <c r="P778" s="220"/>
      <c r="Q778" s="220"/>
      <c r="R778" s="221"/>
      <c r="S778" s="221"/>
      <c r="T778" s="221"/>
      <c r="U778" s="221"/>
      <c r="V778" s="221"/>
      <c r="W778" s="221"/>
      <c r="X778" s="221"/>
      <c r="Y778" s="221"/>
      <c r="Z778" s="210"/>
      <c r="AA778" s="210"/>
      <c r="AB778" s="210"/>
      <c r="AC778" s="210"/>
      <c r="AD778" s="210"/>
      <c r="AE778" s="210"/>
      <c r="AF778" s="210"/>
      <c r="AG778" s="210" t="s">
        <v>214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ht="22.5" outlineLevel="1" x14ac:dyDescent="0.2">
      <c r="A779" s="237">
        <v>182</v>
      </c>
      <c r="B779" s="238" t="s">
        <v>912</v>
      </c>
      <c r="C779" s="253" t="s">
        <v>913</v>
      </c>
      <c r="D779" s="239" t="s">
        <v>254</v>
      </c>
      <c r="E779" s="240">
        <v>440</v>
      </c>
      <c r="F779" s="241"/>
      <c r="G779" s="242">
        <f>ROUND(E779*F779,2)</f>
        <v>0</v>
      </c>
      <c r="H779" s="241"/>
      <c r="I779" s="242">
        <f>ROUND(E779*H779,2)</f>
        <v>0</v>
      </c>
      <c r="J779" s="241"/>
      <c r="K779" s="242">
        <f>ROUND(E779*J779,2)</f>
        <v>0</v>
      </c>
      <c r="L779" s="242">
        <v>21</v>
      </c>
      <c r="M779" s="242">
        <f>G779*(1+L779/100)</f>
        <v>0</v>
      </c>
      <c r="N779" s="240">
        <v>2.0000000000000002E-5</v>
      </c>
      <c r="O779" s="240">
        <f>ROUND(E779*N779,2)</f>
        <v>0.01</v>
      </c>
      <c r="P779" s="240">
        <v>0</v>
      </c>
      <c r="Q779" s="240">
        <f>ROUND(E779*P779,2)</f>
        <v>0</v>
      </c>
      <c r="R779" s="242" t="s">
        <v>878</v>
      </c>
      <c r="S779" s="242" t="s">
        <v>205</v>
      </c>
      <c r="T779" s="243" t="s">
        <v>206</v>
      </c>
      <c r="U779" s="221">
        <v>0.08</v>
      </c>
      <c r="V779" s="221">
        <f>ROUND(E779*U779,2)</f>
        <v>35.200000000000003</v>
      </c>
      <c r="W779" s="221"/>
      <c r="X779" s="221" t="s">
        <v>207</v>
      </c>
      <c r="Y779" s="221" t="s">
        <v>208</v>
      </c>
      <c r="Z779" s="210"/>
      <c r="AA779" s="210"/>
      <c r="AB779" s="210"/>
      <c r="AC779" s="210"/>
      <c r="AD779" s="210"/>
      <c r="AE779" s="210"/>
      <c r="AF779" s="210"/>
      <c r="AG779" s="210" t="s">
        <v>209</v>
      </c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2" x14ac:dyDescent="0.2">
      <c r="A780" s="217"/>
      <c r="B780" s="218"/>
      <c r="C780" s="257"/>
      <c r="D780" s="248"/>
      <c r="E780" s="248"/>
      <c r="F780" s="248"/>
      <c r="G780" s="248"/>
      <c r="H780" s="221"/>
      <c r="I780" s="221"/>
      <c r="J780" s="221"/>
      <c r="K780" s="221"/>
      <c r="L780" s="221"/>
      <c r="M780" s="221"/>
      <c r="N780" s="220"/>
      <c r="O780" s="220"/>
      <c r="P780" s="220"/>
      <c r="Q780" s="220"/>
      <c r="R780" s="221"/>
      <c r="S780" s="221"/>
      <c r="T780" s="221"/>
      <c r="U780" s="221"/>
      <c r="V780" s="221"/>
      <c r="W780" s="221"/>
      <c r="X780" s="221"/>
      <c r="Y780" s="221"/>
      <c r="Z780" s="210"/>
      <c r="AA780" s="210"/>
      <c r="AB780" s="210"/>
      <c r="AC780" s="210"/>
      <c r="AD780" s="210"/>
      <c r="AE780" s="210"/>
      <c r="AF780" s="210"/>
      <c r="AG780" s="210" t="s">
        <v>214</v>
      </c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ht="22.5" outlineLevel="1" x14ac:dyDescent="0.2">
      <c r="A781" s="237">
        <v>183</v>
      </c>
      <c r="B781" s="238" t="s">
        <v>914</v>
      </c>
      <c r="C781" s="253" t="s">
        <v>915</v>
      </c>
      <c r="D781" s="239" t="s">
        <v>203</v>
      </c>
      <c r="E781" s="240">
        <v>17.467659999999999</v>
      </c>
      <c r="F781" s="241"/>
      <c r="G781" s="242">
        <f>ROUND(E781*F781,2)</f>
        <v>0</v>
      </c>
      <c r="H781" s="241"/>
      <c r="I781" s="242">
        <f>ROUND(E781*H781,2)</f>
        <v>0</v>
      </c>
      <c r="J781" s="241"/>
      <c r="K781" s="242">
        <f>ROUND(E781*J781,2)</f>
        <v>0</v>
      </c>
      <c r="L781" s="242">
        <v>21</v>
      </c>
      <c r="M781" s="242">
        <f>G781*(1+L781/100)</f>
        <v>0</v>
      </c>
      <c r="N781" s="240">
        <v>1.6500000000000001E-2</v>
      </c>
      <c r="O781" s="240">
        <f>ROUND(E781*N781,2)</f>
        <v>0.28999999999999998</v>
      </c>
      <c r="P781" s="240">
        <v>0</v>
      </c>
      <c r="Q781" s="240">
        <f>ROUND(E781*P781,2)</f>
        <v>0</v>
      </c>
      <c r="R781" s="242" t="s">
        <v>878</v>
      </c>
      <c r="S781" s="242" t="s">
        <v>205</v>
      </c>
      <c r="T781" s="243" t="s">
        <v>206</v>
      </c>
      <c r="U781" s="221">
        <v>0</v>
      </c>
      <c r="V781" s="221">
        <f>ROUND(E781*U781,2)</f>
        <v>0</v>
      </c>
      <c r="W781" s="221"/>
      <c r="X781" s="221" t="s">
        <v>207</v>
      </c>
      <c r="Y781" s="221" t="s">
        <v>208</v>
      </c>
      <c r="Z781" s="210"/>
      <c r="AA781" s="210"/>
      <c r="AB781" s="210"/>
      <c r="AC781" s="210"/>
      <c r="AD781" s="210"/>
      <c r="AE781" s="210"/>
      <c r="AF781" s="210"/>
      <c r="AG781" s="210" t="s">
        <v>209</v>
      </c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2" x14ac:dyDescent="0.2">
      <c r="A782" s="217"/>
      <c r="B782" s="218"/>
      <c r="C782" s="255" t="s">
        <v>916</v>
      </c>
      <c r="D782" s="223"/>
      <c r="E782" s="224">
        <v>17.467659999999999</v>
      </c>
      <c r="F782" s="221"/>
      <c r="G782" s="221"/>
      <c r="H782" s="221"/>
      <c r="I782" s="221"/>
      <c r="J782" s="221"/>
      <c r="K782" s="221"/>
      <c r="L782" s="221"/>
      <c r="M782" s="221"/>
      <c r="N782" s="220"/>
      <c r="O782" s="220"/>
      <c r="P782" s="220"/>
      <c r="Q782" s="220"/>
      <c r="R782" s="221"/>
      <c r="S782" s="221"/>
      <c r="T782" s="221"/>
      <c r="U782" s="221"/>
      <c r="V782" s="221"/>
      <c r="W782" s="221"/>
      <c r="X782" s="221"/>
      <c r="Y782" s="221"/>
      <c r="Z782" s="210"/>
      <c r="AA782" s="210"/>
      <c r="AB782" s="210"/>
      <c r="AC782" s="210"/>
      <c r="AD782" s="210"/>
      <c r="AE782" s="210"/>
      <c r="AF782" s="210"/>
      <c r="AG782" s="210" t="s">
        <v>213</v>
      </c>
      <c r="AH782" s="210">
        <v>0</v>
      </c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2" x14ac:dyDescent="0.2">
      <c r="A783" s="217"/>
      <c r="B783" s="218"/>
      <c r="C783" s="256"/>
      <c r="D783" s="246"/>
      <c r="E783" s="246"/>
      <c r="F783" s="246"/>
      <c r="G783" s="246"/>
      <c r="H783" s="221"/>
      <c r="I783" s="221"/>
      <c r="J783" s="221"/>
      <c r="K783" s="221"/>
      <c r="L783" s="221"/>
      <c r="M783" s="221"/>
      <c r="N783" s="220"/>
      <c r="O783" s="220"/>
      <c r="P783" s="220"/>
      <c r="Q783" s="220"/>
      <c r="R783" s="221"/>
      <c r="S783" s="221"/>
      <c r="T783" s="221"/>
      <c r="U783" s="221"/>
      <c r="V783" s="221"/>
      <c r="W783" s="221"/>
      <c r="X783" s="221"/>
      <c r="Y783" s="221"/>
      <c r="Z783" s="210"/>
      <c r="AA783" s="210"/>
      <c r="AB783" s="210"/>
      <c r="AC783" s="210"/>
      <c r="AD783" s="210"/>
      <c r="AE783" s="210"/>
      <c r="AF783" s="210"/>
      <c r="AG783" s="210" t="s">
        <v>214</v>
      </c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ht="22.5" outlineLevel="1" x14ac:dyDescent="0.2">
      <c r="A784" s="237">
        <v>184</v>
      </c>
      <c r="B784" s="238" t="s">
        <v>917</v>
      </c>
      <c r="C784" s="253" t="s">
        <v>918</v>
      </c>
      <c r="D784" s="239" t="s">
        <v>254</v>
      </c>
      <c r="E784" s="240">
        <v>169.34</v>
      </c>
      <c r="F784" s="241"/>
      <c r="G784" s="242">
        <f>ROUND(E784*F784,2)</f>
        <v>0</v>
      </c>
      <c r="H784" s="241"/>
      <c r="I784" s="242">
        <f>ROUND(E784*H784,2)</f>
        <v>0</v>
      </c>
      <c r="J784" s="241"/>
      <c r="K784" s="242">
        <f>ROUND(E784*J784,2)</f>
        <v>0</v>
      </c>
      <c r="L784" s="242">
        <v>21</v>
      </c>
      <c r="M784" s="242">
        <f>G784*(1+L784/100)</f>
        <v>0</v>
      </c>
      <c r="N784" s="240">
        <v>1.367E-2</v>
      </c>
      <c r="O784" s="240">
        <f>ROUND(E784*N784,2)</f>
        <v>2.31</v>
      </c>
      <c r="P784" s="240">
        <v>0</v>
      </c>
      <c r="Q784" s="240">
        <f>ROUND(E784*P784,2)</f>
        <v>0</v>
      </c>
      <c r="R784" s="242" t="s">
        <v>919</v>
      </c>
      <c r="S784" s="242" t="s">
        <v>206</v>
      </c>
      <c r="T784" s="243" t="s">
        <v>206</v>
      </c>
      <c r="U784" s="221">
        <v>0.28499999999999998</v>
      </c>
      <c r="V784" s="221">
        <f>ROUND(E784*U784,2)</f>
        <v>48.26</v>
      </c>
      <c r="W784" s="221"/>
      <c r="X784" s="221" t="s">
        <v>207</v>
      </c>
      <c r="Y784" s="221" t="s">
        <v>208</v>
      </c>
      <c r="Z784" s="210"/>
      <c r="AA784" s="210"/>
      <c r="AB784" s="210"/>
      <c r="AC784" s="210"/>
      <c r="AD784" s="210"/>
      <c r="AE784" s="210"/>
      <c r="AF784" s="210"/>
      <c r="AG784" s="210" t="s">
        <v>209</v>
      </c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2" x14ac:dyDescent="0.2">
      <c r="A785" s="217"/>
      <c r="B785" s="218"/>
      <c r="C785" s="254" t="s">
        <v>920</v>
      </c>
      <c r="D785" s="244"/>
      <c r="E785" s="244"/>
      <c r="F785" s="244"/>
      <c r="G785" s="244"/>
      <c r="H785" s="221"/>
      <c r="I785" s="221"/>
      <c r="J785" s="221"/>
      <c r="K785" s="221"/>
      <c r="L785" s="221"/>
      <c r="M785" s="221"/>
      <c r="N785" s="220"/>
      <c r="O785" s="220"/>
      <c r="P785" s="220"/>
      <c r="Q785" s="220"/>
      <c r="R785" s="221"/>
      <c r="S785" s="221"/>
      <c r="T785" s="221"/>
      <c r="U785" s="221"/>
      <c r="V785" s="221"/>
      <c r="W785" s="221"/>
      <c r="X785" s="221"/>
      <c r="Y785" s="221"/>
      <c r="Z785" s="210"/>
      <c r="AA785" s="210"/>
      <c r="AB785" s="210"/>
      <c r="AC785" s="210"/>
      <c r="AD785" s="210"/>
      <c r="AE785" s="210"/>
      <c r="AF785" s="210"/>
      <c r="AG785" s="210" t="s">
        <v>211</v>
      </c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2" x14ac:dyDescent="0.2">
      <c r="A786" s="217"/>
      <c r="B786" s="218"/>
      <c r="C786" s="255" t="s">
        <v>921</v>
      </c>
      <c r="D786" s="223"/>
      <c r="E786" s="224">
        <v>169.34</v>
      </c>
      <c r="F786" s="221"/>
      <c r="G786" s="221"/>
      <c r="H786" s="221"/>
      <c r="I786" s="221"/>
      <c r="J786" s="221"/>
      <c r="K786" s="221"/>
      <c r="L786" s="221"/>
      <c r="M786" s="221"/>
      <c r="N786" s="220"/>
      <c r="O786" s="220"/>
      <c r="P786" s="220"/>
      <c r="Q786" s="220"/>
      <c r="R786" s="221"/>
      <c r="S786" s="221"/>
      <c r="T786" s="221"/>
      <c r="U786" s="221"/>
      <c r="V786" s="221"/>
      <c r="W786" s="221"/>
      <c r="X786" s="221"/>
      <c r="Y786" s="221"/>
      <c r="Z786" s="210"/>
      <c r="AA786" s="210"/>
      <c r="AB786" s="210"/>
      <c r="AC786" s="210"/>
      <c r="AD786" s="210"/>
      <c r="AE786" s="210"/>
      <c r="AF786" s="210"/>
      <c r="AG786" s="210" t="s">
        <v>213</v>
      </c>
      <c r="AH786" s="210">
        <v>0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2" x14ac:dyDescent="0.2">
      <c r="A787" s="217"/>
      <c r="B787" s="218"/>
      <c r="C787" s="256"/>
      <c r="D787" s="246"/>
      <c r="E787" s="246"/>
      <c r="F787" s="246"/>
      <c r="G787" s="246"/>
      <c r="H787" s="221"/>
      <c r="I787" s="221"/>
      <c r="J787" s="221"/>
      <c r="K787" s="221"/>
      <c r="L787" s="221"/>
      <c r="M787" s="221"/>
      <c r="N787" s="220"/>
      <c r="O787" s="220"/>
      <c r="P787" s="220"/>
      <c r="Q787" s="220"/>
      <c r="R787" s="221"/>
      <c r="S787" s="221"/>
      <c r="T787" s="221"/>
      <c r="U787" s="221"/>
      <c r="V787" s="221"/>
      <c r="W787" s="221"/>
      <c r="X787" s="221"/>
      <c r="Y787" s="221"/>
      <c r="Z787" s="210"/>
      <c r="AA787" s="210"/>
      <c r="AB787" s="210"/>
      <c r="AC787" s="210"/>
      <c r="AD787" s="210"/>
      <c r="AE787" s="210"/>
      <c r="AF787" s="210"/>
      <c r="AG787" s="210" t="s">
        <v>214</v>
      </c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">
      <c r="A788" s="237">
        <v>185</v>
      </c>
      <c r="B788" s="238" t="s">
        <v>922</v>
      </c>
      <c r="C788" s="253" t="s">
        <v>923</v>
      </c>
      <c r="D788" s="239" t="s">
        <v>366</v>
      </c>
      <c r="E788" s="240">
        <v>40</v>
      </c>
      <c r="F788" s="241"/>
      <c r="G788" s="242">
        <f>ROUND(E788*F788,2)</f>
        <v>0</v>
      </c>
      <c r="H788" s="241"/>
      <c r="I788" s="242">
        <f>ROUND(E788*H788,2)</f>
        <v>0</v>
      </c>
      <c r="J788" s="241"/>
      <c r="K788" s="242">
        <f>ROUND(E788*J788,2)</f>
        <v>0</v>
      </c>
      <c r="L788" s="242">
        <v>21</v>
      </c>
      <c r="M788" s="242">
        <f>G788*(1+L788/100)</f>
        <v>0</v>
      </c>
      <c r="N788" s="240">
        <v>0</v>
      </c>
      <c r="O788" s="240">
        <f>ROUND(E788*N788,2)</f>
        <v>0</v>
      </c>
      <c r="P788" s="240">
        <v>0</v>
      </c>
      <c r="Q788" s="240">
        <f>ROUND(E788*P788,2)</f>
        <v>0</v>
      </c>
      <c r="R788" s="242"/>
      <c r="S788" s="242" t="s">
        <v>348</v>
      </c>
      <c r="T788" s="243" t="s">
        <v>349</v>
      </c>
      <c r="U788" s="221">
        <v>0</v>
      </c>
      <c r="V788" s="221">
        <f>ROUND(E788*U788,2)</f>
        <v>0</v>
      </c>
      <c r="W788" s="221"/>
      <c r="X788" s="221" t="s">
        <v>207</v>
      </c>
      <c r="Y788" s="221" t="s">
        <v>208</v>
      </c>
      <c r="Z788" s="210"/>
      <c r="AA788" s="210"/>
      <c r="AB788" s="210"/>
      <c r="AC788" s="210"/>
      <c r="AD788" s="210"/>
      <c r="AE788" s="210"/>
      <c r="AF788" s="210"/>
      <c r="AG788" s="210" t="s">
        <v>209</v>
      </c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2" x14ac:dyDescent="0.2">
      <c r="A789" s="217"/>
      <c r="B789" s="218"/>
      <c r="C789" s="257"/>
      <c r="D789" s="248"/>
      <c r="E789" s="248"/>
      <c r="F789" s="248"/>
      <c r="G789" s="248"/>
      <c r="H789" s="221"/>
      <c r="I789" s="221"/>
      <c r="J789" s="221"/>
      <c r="K789" s="221"/>
      <c r="L789" s="221"/>
      <c r="M789" s="221"/>
      <c r="N789" s="220"/>
      <c r="O789" s="220"/>
      <c r="P789" s="220"/>
      <c r="Q789" s="220"/>
      <c r="R789" s="221"/>
      <c r="S789" s="221"/>
      <c r="T789" s="221"/>
      <c r="U789" s="221"/>
      <c r="V789" s="221"/>
      <c r="W789" s="221"/>
      <c r="X789" s="221"/>
      <c r="Y789" s="221"/>
      <c r="Z789" s="210"/>
      <c r="AA789" s="210"/>
      <c r="AB789" s="210"/>
      <c r="AC789" s="210"/>
      <c r="AD789" s="210"/>
      <c r="AE789" s="210"/>
      <c r="AF789" s="210"/>
      <c r="AG789" s="210" t="s">
        <v>214</v>
      </c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1" x14ac:dyDescent="0.2">
      <c r="A790" s="237">
        <v>186</v>
      </c>
      <c r="B790" s="238" t="s">
        <v>924</v>
      </c>
      <c r="C790" s="253" t="s">
        <v>925</v>
      </c>
      <c r="D790" s="239" t="s">
        <v>203</v>
      </c>
      <c r="E790" s="240">
        <v>13.75</v>
      </c>
      <c r="F790" s="241"/>
      <c r="G790" s="242">
        <f>ROUND(E790*F790,2)</f>
        <v>0</v>
      </c>
      <c r="H790" s="241"/>
      <c r="I790" s="242">
        <f>ROUND(E790*H790,2)</f>
        <v>0</v>
      </c>
      <c r="J790" s="241"/>
      <c r="K790" s="242">
        <f>ROUND(E790*J790,2)</f>
        <v>0</v>
      </c>
      <c r="L790" s="242">
        <v>21</v>
      </c>
      <c r="M790" s="242">
        <f>G790*(1+L790/100)</f>
        <v>0</v>
      </c>
      <c r="N790" s="240">
        <v>0.55000000000000004</v>
      </c>
      <c r="O790" s="240">
        <f>ROUND(E790*N790,2)</f>
        <v>7.56</v>
      </c>
      <c r="P790" s="240">
        <v>0</v>
      </c>
      <c r="Q790" s="240">
        <f>ROUND(E790*P790,2)</f>
        <v>0</v>
      </c>
      <c r="R790" s="242" t="s">
        <v>371</v>
      </c>
      <c r="S790" s="242" t="s">
        <v>205</v>
      </c>
      <c r="T790" s="243" t="s">
        <v>206</v>
      </c>
      <c r="U790" s="221">
        <v>0</v>
      </c>
      <c r="V790" s="221">
        <f>ROUND(E790*U790,2)</f>
        <v>0</v>
      </c>
      <c r="W790" s="221"/>
      <c r="X790" s="221" t="s">
        <v>372</v>
      </c>
      <c r="Y790" s="221" t="s">
        <v>208</v>
      </c>
      <c r="Z790" s="210"/>
      <c r="AA790" s="210"/>
      <c r="AB790" s="210"/>
      <c r="AC790" s="210"/>
      <c r="AD790" s="210"/>
      <c r="AE790" s="210"/>
      <c r="AF790" s="210"/>
      <c r="AG790" s="210" t="s">
        <v>373</v>
      </c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2" x14ac:dyDescent="0.2">
      <c r="A791" s="217"/>
      <c r="B791" s="218"/>
      <c r="C791" s="255" t="s">
        <v>926</v>
      </c>
      <c r="D791" s="223"/>
      <c r="E791" s="224">
        <v>13.75</v>
      </c>
      <c r="F791" s="221"/>
      <c r="G791" s="221"/>
      <c r="H791" s="221"/>
      <c r="I791" s="221"/>
      <c r="J791" s="221"/>
      <c r="K791" s="221"/>
      <c r="L791" s="221"/>
      <c r="M791" s="221"/>
      <c r="N791" s="220"/>
      <c r="O791" s="220"/>
      <c r="P791" s="220"/>
      <c r="Q791" s="220"/>
      <c r="R791" s="221"/>
      <c r="S791" s="221"/>
      <c r="T791" s="221"/>
      <c r="U791" s="221"/>
      <c r="V791" s="221"/>
      <c r="W791" s="221"/>
      <c r="X791" s="221"/>
      <c r="Y791" s="221"/>
      <c r="Z791" s="210"/>
      <c r="AA791" s="210"/>
      <c r="AB791" s="210"/>
      <c r="AC791" s="210"/>
      <c r="AD791" s="210"/>
      <c r="AE791" s="210"/>
      <c r="AF791" s="210"/>
      <c r="AG791" s="210" t="s">
        <v>213</v>
      </c>
      <c r="AH791" s="210">
        <v>0</v>
      </c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2" x14ac:dyDescent="0.2">
      <c r="A792" s="217"/>
      <c r="B792" s="218"/>
      <c r="C792" s="256"/>
      <c r="D792" s="246"/>
      <c r="E792" s="246"/>
      <c r="F792" s="246"/>
      <c r="G792" s="246"/>
      <c r="H792" s="221"/>
      <c r="I792" s="221"/>
      <c r="J792" s="221"/>
      <c r="K792" s="221"/>
      <c r="L792" s="221"/>
      <c r="M792" s="221"/>
      <c r="N792" s="220"/>
      <c r="O792" s="220"/>
      <c r="P792" s="220"/>
      <c r="Q792" s="220"/>
      <c r="R792" s="221"/>
      <c r="S792" s="221"/>
      <c r="T792" s="221"/>
      <c r="U792" s="221"/>
      <c r="V792" s="221"/>
      <c r="W792" s="221"/>
      <c r="X792" s="221"/>
      <c r="Y792" s="221"/>
      <c r="Z792" s="210"/>
      <c r="AA792" s="210"/>
      <c r="AB792" s="210"/>
      <c r="AC792" s="210"/>
      <c r="AD792" s="210"/>
      <c r="AE792" s="210"/>
      <c r="AF792" s="210"/>
      <c r="AG792" s="210" t="s">
        <v>214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1" x14ac:dyDescent="0.2">
      <c r="A793" s="237">
        <v>187</v>
      </c>
      <c r="B793" s="238" t="s">
        <v>927</v>
      </c>
      <c r="C793" s="253" t="s">
        <v>928</v>
      </c>
      <c r="D793" s="239" t="s">
        <v>203</v>
      </c>
      <c r="E793" s="240">
        <v>16.832619999999999</v>
      </c>
      <c r="F793" s="241"/>
      <c r="G793" s="242">
        <f>ROUND(E793*F793,2)</f>
        <v>0</v>
      </c>
      <c r="H793" s="241"/>
      <c r="I793" s="242">
        <f>ROUND(E793*H793,2)</f>
        <v>0</v>
      </c>
      <c r="J793" s="241"/>
      <c r="K793" s="242">
        <f>ROUND(E793*J793,2)</f>
        <v>0</v>
      </c>
      <c r="L793" s="242">
        <v>21</v>
      </c>
      <c r="M793" s="242">
        <f>G793*(1+L793/100)</f>
        <v>0</v>
      </c>
      <c r="N793" s="240">
        <v>0.55000000000000004</v>
      </c>
      <c r="O793" s="240">
        <f>ROUND(E793*N793,2)</f>
        <v>9.26</v>
      </c>
      <c r="P793" s="240">
        <v>0</v>
      </c>
      <c r="Q793" s="240">
        <f>ROUND(E793*P793,2)</f>
        <v>0</v>
      </c>
      <c r="R793" s="242"/>
      <c r="S793" s="242" t="s">
        <v>348</v>
      </c>
      <c r="T793" s="243" t="s">
        <v>206</v>
      </c>
      <c r="U793" s="221">
        <v>0</v>
      </c>
      <c r="V793" s="221">
        <f>ROUND(E793*U793,2)</f>
        <v>0</v>
      </c>
      <c r="W793" s="221"/>
      <c r="X793" s="221" t="s">
        <v>372</v>
      </c>
      <c r="Y793" s="221" t="s">
        <v>208</v>
      </c>
      <c r="Z793" s="210"/>
      <c r="AA793" s="210"/>
      <c r="AB793" s="210"/>
      <c r="AC793" s="210"/>
      <c r="AD793" s="210"/>
      <c r="AE793" s="210"/>
      <c r="AF793" s="210"/>
      <c r="AG793" s="210" t="s">
        <v>373</v>
      </c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2" x14ac:dyDescent="0.2">
      <c r="A794" s="217"/>
      <c r="B794" s="218"/>
      <c r="C794" s="255" t="s">
        <v>929</v>
      </c>
      <c r="D794" s="223"/>
      <c r="E794" s="224">
        <v>6.2000599999999997</v>
      </c>
      <c r="F794" s="221"/>
      <c r="G794" s="221"/>
      <c r="H794" s="221"/>
      <c r="I794" s="221"/>
      <c r="J794" s="221"/>
      <c r="K794" s="221"/>
      <c r="L794" s="221"/>
      <c r="M794" s="221"/>
      <c r="N794" s="220"/>
      <c r="O794" s="220"/>
      <c r="P794" s="220"/>
      <c r="Q794" s="220"/>
      <c r="R794" s="221"/>
      <c r="S794" s="221"/>
      <c r="T794" s="221"/>
      <c r="U794" s="221"/>
      <c r="V794" s="221"/>
      <c r="W794" s="221"/>
      <c r="X794" s="221"/>
      <c r="Y794" s="221"/>
      <c r="Z794" s="210"/>
      <c r="AA794" s="210"/>
      <c r="AB794" s="210"/>
      <c r="AC794" s="210"/>
      <c r="AD794" s="210"/>
      <c r="AE794" s="210"/>
      <c r="AF794" s="210"/>
      <c r="AG794" s="210" t="s">
        <v>213</v>
      </c>
      <c r="AH794" s="210">
        <v>0</v>
      </c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3" x14ac:dyDescent="0.2">
      <c r="A795" s="217"/>
      <c r="B795" s="218"/>
      <c r="C795" s="255" t="s">
        <v>930</v>
      </c>
      <c r="D795" s="223"/>
      <c r="E795" s="224">
        <v>0.69120000000000004</v>
      </c>
      <c r="F795" s="221"/>
      <c r="G795" s="221"/>
      <c r="H795" s="221"/>
      <c r="I795" s="221"/>
      <c r="J795" s="221"/>
      <c r="K795" s="221"/>
      <c r="L795" s="221"/>
      <c r="M795" s="221"/>
      <c r="N795" s="220"/>
      <c r="O795" s="220"/>
      <c r="P795" s="220"/>
      <c r="Q795" s="220"/>
      <c r="R795" s="221"/>
      <c r="S795" s="221"/>
      <c r="T795" s="221"/>
      <c r="U795" s="221"/>
      <c r="V795" s="221"/>
      <c r="W795" s="221"/>
      <c r="X795" s="221"/>
      <c r="Y795" s="221"/>
      <c r="Z795" s="210"/>
      <c r="AA795" s="210"/>
      <c r="AB795" s="210"/>
      <c r="AC795" s="210"/>
      <c r="AD795" s="210"/>
      <c r="AE795" s="210"/>
      <c r="AF795" s="210"/>
      <c r="AG795" s="210" t="s">
        <v>213</v>
      </c>
      <c r="AH795" s="210">
        <v>0</v>
      </c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3" x14ac:dyDescent="0.2">
      <c r="A796" s="217"/>
      <c r="B796" s="218"/>
      <c r="C796" s="255" t="s">
        <v>931</v>
      </c>
      <c r="D796" s="223"/>
      <c r="E796" s="224">
        <v>0.13997000000000001</v>
      </c>
      <c r="F796" s="221"/>
      <c r="G796" s="221"/>
      <c r="H796" s="221"/>
      <c r="I796" s="221"/>
      <c r="J796" s="221"/>
      <c r="K796" s="221"/>
      <c r="L796" s="221"/>
      <c r="M796" s="221"/>
      <c r="N796" s="220"/>
      <c r="O796" s="220"/>
      <c r="P796" s="220"/>
      <c r="Q796" s="220"/>
      <c r="R796" s="221"/>
      <c r="S796" s="221"/>
      <c r="T796" s="221"/>
      <c r="U796" s="221"/>
      <c r="V796" s="221"/>
      <c r="W796" s="221"/>
      <c r="X796" s="221"/>
      <c r="Y796" s="221"/>
      <c r="Z796" s="210"/>
      <c r="AA796" s="210"/>
      <c r="AB796" s="210"/>
      <c r="AC796" s="210"/>
      <c r="AD796" s="210"/>
      <c r="AE796" s="210"/>
      <c r="AF796" s="210"/>
      <c r="AG796" s="210" t="s">
        <v>213</v>
      </c>
      <c r="AH796" s="210">
        <v>0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3" x14ac:dyDescent="0.2">
      <c r="A797" s="217"/>
      <c r="B797" s="218"/>
      <c r="C797" s="255" t="s">
        <v>932</v>
      </c>
      <c r="D797" s="223"/>
      <c r="E797" s="224">
        <v>2.0901900000000002</v>
      </c>
      <c r="F797" s="221"/>
      <c r="G797" s="221"/>
      <c r="H797" s="221"/>
      <c r="I797" s="221"/>
      <c r="J797" s="221"/>
      <c r="K797" s="221"/>
      <c r="L797" s="221"/>
      <c r="M797" s="221"/>
      <c r="N797" s="220"/>
      <c r="O797" s="220"/>
      <c r="P797" s="220"/>
      <c r="Q797" s="220"/>
      <c r="R797" s="221"/>
      <c r="S797" s="221"/>
      <c r="T797" s="221"/>
      <c r="U797" s="221"/>
      <c r="V797" s="221"/>
      <c r="W797" s="221"/>
      <c r="X797" s="221"/>
      <c r="Y797" s="221"/>
      <c r="Z797" s="210"/>
      <c r="AA797" s="210"/>
      <c r="AB797" s="210"/>
      <c r="AC797" s="210"/>
      <c r="AD797" s="210"/>
      <c r="AE797" s="210"/>
      <c r="AF797" s="210"/>
      <c r="AG797" s="210" t="s">
        <v>213</v>
      </c>
      <c r="AH797" s="210">
        <v>0</v>
      </c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3" x14ac:dyDescent="0.2">
      <c r="A798" s="217"/>
      <c r="B798" s="218"/>
      <c r="C798" s="255" t="s">
        <v>933</v>
      </c>
      <c r="D798" s="223"/>
      <c r="E798" s="224">
        <v>1.3478399999999999</v>
      </c>
      <c r="F798" s="221"/>
      <c r="G798" s="221"/>
      <c r="H798" s="221"/>
      <c r="I798" s="221"/>
      <c r="J798" s="221"/>
      <c r="K798" s="221"/>
      <c r="L798" s="221"/>
      <c r="M798" s="221"/>
      <c r="N798" s="220"/>
      <c r="O798" s="220"/>
      <c r="P798" s="220"/>
      <c r="Q798" s="220"/>
      <c r="R798" s="221"/>
      <c r="S798" s="221"/>
      <c r="T798" s="221"/>
      <c r="U798" s="221"/>
      <c r="V798" s="221"/>
      <c r="W798" s="221"/>
      <c r="X798" s="221"/>
      <c r="Y798" s="221"/>
      <c r="Z798" s="210"/>
      <c r="AA798" s="210"/>
      <c r="AB798" s="210"/>
      <c r="AC798" s="210"/>
      <c r="AD798" s="210"/>
      <c r="AE798" s="210"/>
      <c r="AF798" s="210"/>
      <c r="AG798" s="210" t="s">
        <v>213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3" x14ac:dyDescent="0.2">
      <c r="A799" s="217"/>
      <c r="B799" s="218"/>
      <c r="C799" s="255" t="s">
        <v>934</v>
      </c>
      <c r="D799" s="223"/>
      <c r="E799" s="224">
        <v>0.23501</v>
      </c>
      <c r="F799" s="221"/>
      <c r="G799" s="221"/>
      <c r="H799" s="221"/>
      <c r="I799" s="221"/>
      <c r="J799" s="221"/>
      <c r="K799" s="221"/>
      <c r="L799" s="221"/>
      <c r="M799" s="221"/>
      <c r="N799" s="220"/>
      <c r="O799" s="220"/>
      <c r="P799" s="220"/>
      <c r="Q799" s="220"/>
      <c r="R799" s="221"/>
      <c r="S799" s="221"/>
      <c r="T799" s="221"/>
      <c r="U799" s="221"/>
      <c r="V799" s="221"/>
      <c r="W799" s="221"/>
      <c r="X799" s="221"/>
      <c r="Y799" s="221"/>
      <c r="Z799" s="210"/>
      <c r="AA799" s="210"/>
      <c r="AB799" s="210"/>
      <c r="AC799" s="210"/>
      <c r="AD799" s="210"/>
      <c r="AE799" s="210"/>
      <c r="AF799" s="210"/>
      <c r="AG799" s="210" t="s">
        <v>213</v>
      </c>
      <c r="AH799" s="210">
        <v>0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3" x14ac:dyDescent="0.2">
      <c r="A800" s="217"/>
      <c r="B800" s="218"/>
      <c r="C800" s="255" t="s">
        <v>894</v>
      </c>
      <c r="D800" s="223"/>
      <c r="E800" s="224"/>
      <c r="F800" s="221"/>
      <c r="G800" s="221"/>
      <c r="H800" s="221"/>
      <c r="I800" s="221"/>
      <c r="J800" s="221"/>
      <c r="K800" s="221"/>
      <c r="L800" s="221"/>
      <c r="M800" s="221"/>
      <c r="N800" s="220"/>
      <c r="O800" s="220"/>
      <c r="P800" s="220"/>
      <c r="Q800" s="220"/>
      <c r="R800" s="221"/>
      <c r="S800" s="221"/>
      <c r="T800" s="221"/>
      <c r="U800" s="221"/>
      <c r="V800" s="221"/>
      <c r="W800" s="221"/>
      <c r="X800" s="221"/>
      <c r="Y800" s="221"/>
      <c r="Z800" s="210"/>
      <c r="AA800" s="210"/>
      <c r="AB800" s="210"/>
      <c r="AC800" s="210"/>
      <c r="AD800" s="210"/>
      <c r="AE800" s="210"/>
      <c r="AF800" s="210"/>
      <c r="AG800" s="210" t="s">
        <v>213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3" x14ac:dyDescent="0.2">
      <c r="A801" s="217"/>
      <c r="B801" s="218"/>
      <c r="C801" s="255" t="s">
        <v>935</v>
      </c>
      <c r="D801" s="223"/>
      <c r="E801" s="224">
        <v>0.16589000000000001</v>
      </c>
      <c r="F801" s="221"/>
      <c r="G801" s="221"/>
      <c r="H801" s="221"/>
      <c r="I801" s="221"/>
      <c r="J801" s="221"/>
      <c r="K801" s="221"/>
      <c r="L801" s="221"/>
      <c r="M801" s="221"/>
      <c r="N801" s="220"/>
      <c r="O801" s="220"/>
      <c r="P801" s="220"/>
      <c r="Q801" s="220"/>
      <c r="R801" s="221"/>
      <c r="S801" s="221"/>
      <c r="T801" s="221"/>
      <c r="U801" s="221"/>
      <c r="V801" s="221"/>
      <c r="W801" s="221"/>
      <c r="X801" s="221"/>
      <c r="Y801" s="221"/>
      <c r="Z801" s="210"/>
      <c r="AA801" s="210"/>
      <c r="AB801" s="210"/>
      <c r="AC801" s="210"/>
      <c r="AD801" s="210"/>
      <c r="AE801" s="210"/>
      <c r="AF801" s="210"/>
      <c r="AG801" s="210" t="s">
        <v>213</v>
      </c>
      <c r="AH801" s="210">
        <v>0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3" x14ac:dyDescent="0.2">
      <c r="A802" s="217"/>
      <c r="B802" s="218"/>
      <c r="C802" s="255" t="s">
        <v>936</v>
      </c>
      <c r="D802" s="223"/>
      <c r="E802" s="224">
        <v>0.27648</v>
      </c>
      <c r="F802" s="221"/>
      <c r="G802" s="221"/>
      <c r="H802" s="221"/>
      <c r="I802" s="221"/>
      <c r="J802" s="221"/>
      <c r="K802" s="221"/>
      <c r="L802" s="221"/>
      <c r="M802" s="221"/>
      <c r="N802" s="220"/>
      <c r="O802" s="220"/>
      <c r="P802" s="220"/>
      <c r="Q802" s="220"/>
      <c r="R802" s="221"/>
      <c r="S802" s="221"/>
      <c r="T802" s="221"/>
      <c r="U802" s="221"/>
      <c r="V802" s="221"/>
      <c r="W802" s="221"/>
      <c r="X802" s="221"/>
      <c r="Y802" s="221"/>
      <c r="Z802" s="210"/>
      <c r="AA802" s="210"/>
      <c r="AB802" s="210"/>
      <c r="AC802" s="210"/>
      <c r="AD802" s="210"/>
      <c r="AE802" s="210"/>
      <c r="AF802" s="210"/>
      <c r="AG802" s="210" t="s">
        <v>213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3" x14ac:dyDescent="0.2">
      <c r="A803" s="217"/>
      <c r="B803" s="218"/>
      <c r="C803" s="255" t="s">
        <v>937</v>
      </c>
      <c r="D803" s="223"/>
      <c r="E803" s="224">
        <v>3.7497600000000002</v>
      </c>
      <c r="F803" s="221"/>
      <c r="G803" s="221"/>
      <c r="H803" s="221"/>
      <c r="I803" s="221"/>
      <c r="J803" s="221"/>
      <c r="K803" s="221"/>
      <c r="L803" s="221"/>
      <c r="M803" s="221"/>
      <c r="N803" s="220"/>
      <c r="O803" s="220"/>
      <c r="P803" s="220"/>
      <c r="Q803" s="220"/>
      <c r="R803" s="221"/>
      <c r="S803" s="221"/>
      <c r="T803" s="221"/>
      <c r="U803" s="221"/>
      <c r="V803" s="221"/>
      <c r="W803" s="221"/>
      <c r="X803" s="221"/>
      <c r="Y803" s="221"/>
      <c r="Z803" s="210"/>
      <c r="AA803" s="210"/>
      <c r="AB803" s="210"/>
      <c r="AC803" s="210"/>
      <c r="AD803" s="210"/>
      <c r="AE803" s="210"/>
      <c r="AF803" s="210"/>
      <c r="AG803" s="210" t="s">
        <v>213</v>
      </c>
      <c r="AH803" s="210">
        <v>0</v>
      </c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3" x14ac:dyDescent="0.2">
      <c r="A804" s="217"/>
      <c r="B804" s="218"/>
      <c r="C804" s="255" t="s">
        <v>938</v>
      </c>
      <c r="D804" s="223"/>
      <c r="E804" s="224">
        <v>1.2597100000000001</v>
      </c>
      <c r="F804" s="221"/>
      <c r="G804" s="221"/>
      <c r="H804" s="221"/>
      <c r="I804" s="221"/>
      <c r="J804" s="221"/>
      <c r="K804" s="221"/>
      <c r="L804" s="221"/>
      <c r="M804" s="221"/>
      <c r="N804" s="220"/>
      <c r="O804" s="220"/>
      <c r="P804" s="220"/>
      <c r="Q804" s="220"/>
      <c r="R804" s="221"/>
      <c r="S804" s="221"/>
      <c r="T804" s="221"/>
      <c r="U804" s="221"/>
      <c r="V804" s="221"/>
      <c r="W804" s="221"/>
      <c r="X804" s="221"/>
      <c r="Y804" s="221"/>
      <c r="Z804" s="210"/>
      <c r="AA804" s="210"/>
      <c r="AB804" s="210"/>
      <c r="AC804" s="210"/>
      <c r="AD804" s="210"/>
      <c r="AE804" s="210"/>
      <c r="AF804" s="210"/>
      <c r="AG804" s="210" t="s">
        <v>213</v>
      </c>
      <c r="AH804" s="210">
        <v>0</v>
      </c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3" x14ac:dyDescent="0.2">
      <c r="A805" s="217"/>
      <c r="B805" s="218"/>
      <c r="C805" s="255" t="s">
        <v>939</v>
      </c>
      <c r="D805" s="223"/>
      <c r="E805" s="224">
        <v>0.67650999999999994</v>
      </c>
      <c r="F805" s="221"/>
      <c r="G805" s="221"/>
      <c r="H805" s="221"/>
      <c r="I805" s="221"/>
      <c r="J805" s="221"/>
      <c r="K805" s="221"/>
      <c r="L805" s="221"/>
      <c r="M805" s="221"/>
      <c r="N805" s="220"/>
      <c r="O805" s="220"/>
      <c r="P805" s="220"/>
      <c r="Q805" s="220"/>
      <c r="R805" s="221"/>
      <c r="S805" s="221"/>
      <c r="T805" s="221"/>
      <c r="U805" s="221"/>
      <c r="V805" s="221"/>
      <c r="W805" s="221"/>
      <c r="X805" s="221"/>
      <c r="Y805" s="221"/>
      <c r="Z805" s="210"/>
      <c r="AA805" s="210"/>
      <c r="AB805" s="210"/>
      <c r="AC805" s="210"/>
      <c r="AD805" s="210"/>
      <c r="AE805" s="210"/>
      <c r="AF805" s="210"/>
      <c r="AG805" s="210" t="s">
        <v>213</v>
      </c>
      <c r="AH805" s="210">
        <v>0</v>
      </c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2" x14ac:dyDescent="0.2">
      <c r="A806" s="217"/>
      <c r="B806" s="218"/>
      <c r="C806" s="256"/>
      <c r="D806" s="246"/>
      <c r="E806" s="246"/>
      <c r="F806" s="246"/>
      <c r="G806" s="246"/>
      <c r="H806" s="221"/>
      <c r="I806" s="221"/>
      <c r="J806" s="221"/>
      <c r="K806" s="221"/>
      <c r="L806" s="221"/>
      <c r="M806" s="221"/>
      <c r="N806" s="220"/>
      <c r="O806" s="220"/>
      <c r="P806" s="220"/>
      <c r="Q806" s="220"/>
      <c r="R806" s="221"/>
      <c r="S806" s="221"/>
      <c r="T806" s="221"/>
      <c r="U806" s="221"/>
      <c r="V806" s="221"/>
      <c r="W806" s="221"/>
      <c r="X806" s="221"/>
      <c r="Y806" s="221"/>
      <c r="Z806" s="210"/>
      <c r="AA806" s="210"/>
      <c r="AB806" s="210"/>
      <c r="AC806" s="210"/>
      <c r="AD806" s="210"/>
      <c r="AE806" s="210"/>
      <c r="AF806" s="210"/>
      <c r="AG806" s="210" t="s">
        <v>214</v>
      </c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1" x14ac:dyDescent="0.2">
      <c r="A807" s="237">
        <v>188</v>
      </c>
      <c r="B807" s="238" t="s">
        <v>940</v>
      </c>
      <c r="C807" s="253" t="s">
        <v>941</v>
      </c>
      <c r="D807" s="239" t="s">
        <v>203</v>
      </c>
      <c r="E807" s="240">
        <v>0.63504000000000005</v>
      </c>
      <c r="F807" s="241"/>
      <c r="G807" s="242">
        <f>ROUND(E807*F807,2)</f>
        <v>0</v>
      </c>
      <c r="H807" s="241"/>
      <c r="I807" s="242">
        <f>ROUND(E807*H807,2)</f>
        <v>0</v>
      </c>
      <c r="J807" s="241"/>
      <c r="K807" s="242">
        <f>ROUND(E807*J807,2)</f>
        <v>0</v>
      </c>
      <c r="L807" s="242">
        <v>21</v>
      </c>
      <c r="M807" s="242">
        <f>G807*(1+L807/100)</f>
        <v>0</v>
      </c>
      <c r="N807" s="240">
        <v>0.55000000000000004</v>
      </c>
      <c r="O807" s="240">
        <f>ROUND(E807*N807,2)</f>
        <v>0.35</v>
      </c>
      <c r="P807" s="240">
        <v>0</v>
      </c>
      <c r="Q807" s="240">
        <f>ROUND(E807*P807,2)</f>
        <v>0</v>
      </c>
      <c r="R807" s="242" t="s">
        <v>371</v>
      </c>
      <c r="S807" s="242" t="s">
        <v>205</v>
      </c>
      <c r="T807" s="243" t="s">
        <v>206</v>
      </c>
      <c r="U807" s="221">
        <v>0</v>
      </c>
      <c r="V807" s="221">
        <f>ROUND(E807*U807,2)</f>
        <v>0</v>
      </c>
      <c r="W807" s="221"/>
      <c r="X807" s="221" t="s">
        <v>372</v>
      </c>
      <c r="Y807" s="221" t="s">
        <v>208</v>
      </c>
      <c r="Z807" s="210"/>
      <c r="AA807" s="210"/>
      <c r="AB807" s="210"/>
      <c r="AC807" s="210"/>
      <c r="AD807" s="210"/>
      <c r="AE807" s="210"/>
      <c r="AF807" s="210"/>
      <c r="AG807" s="210" t="s">
        <v>373</v>
      </c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2" x14ac:dyDescent="0.2">
      <c r="A808" s="217"/>
      <c r="B808" s="218"/>
      <c r="C808" s="255" t="s">
        <v>942</v>
      </c>
      <c r="D808" s="223"/>
      <c r="E808" s="224">
        <v>0.27216000000000001</v>
      </c>
      <c r="F808" s="221"/>
      <c r="G808" s="221"/>
      <c r="H808" s="221"/>
      <c r="I808" s="221"/>
      <c r="J808" s="221"/>
      <c r="K808" s="221"/>
      <c r="L808" s="221"/>
      <c r="M808" s="221"/>
      <c r="N808" s="220"/>
      <c r="O808" s="220"/>
      <c r="P808" s="220"/>
      <c r="Q808" s="220"/>
      <c r="R808" s="221"/>
      <c r="S808" s="221"/>
      <c r="T808" s="221"/>
      <c r="U808" s="221"/>
      <c r="V808" s="221"/>
      <c r="W808" s="221"/>
      <c r="X808" s="221"/>
      <c r="Y808" s="221"/>
      <c r="Z808" s="210"/>
      <c r="AA808" s="210"/>
      <c r="AB808" s="210"/>
      <c r="AC808" s="210"/>
      <c r="AD808" s="210"/>
      <c r="AE808" s="210"/>
      <c r="AF808" s="210"/>
      <c r="AG808" s="210" t="s">
        <v>213</v>
      </c>
      <c r="AH808" s="210">
        <v>0</v>
      </c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3" x14ac:dyDescent="0.2">
      <c r="A809" s="217"/>
      <c r="B809" s="218"/>
      <c r="C809" s="255" t="s">
        <v>943</v>
      </c>
      <c r="D809" s="223"/>
      <c r="E809" s="224">
        <v>0.25919999999999999</v>
      </c>
      <c r="F809" s="221"/>
      <c r="G809" s="221"/>
      <c r="H809" s="221"/>
      <c r="I809" s="221"/>
      <c r="J809" s="221"/>
      <c r="K809" s="221"/>
      <c r="L809" s="221"/>
      <c r="M809" s="221"/>
      <c r="N809" s="220"/>
      <c r="O809" s="220"/>
      <c r="P809" s="220"/>
      <c r="Q809" s="220"/>
      <c r="R809" s="221"/>
      <c r="S809" s="221"/>
      <c r="T809" s="221"/>
      <c r="U809" s="221"/>
      <c r="V809" s="221"/>
      <c r="W809" s="221"/>
      <c r="X809" s="221"/>
      <c r="Y809" s="221"/>
      <c r="Z809" s="210"/>
      <c r="AA809" s="210"/>
      <c r="AB809" s="210"/>
      <c r="AC809" s="210"/>
      <c r="AD809" s="210"/>
      <c r="AE809" s="210"/>
      <c r="AF809" s="210"/>
      <c r="AG809" s="210" t="s">
        <v>213</v>
      </c>
      <c r="AH809" s="210">
        <v>0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3" x14ac:dyDescent="0.2">
      <c r="A810" s="217"/>
      <c r="B810" s="218"/>
      <c r="C810" s="255" t="s">
        <v>884</v>
      </c>
      <c r="D810" s="223"/>
      <c r="E810" s="224"/>
      <c r="F810" s="221"/>
      <c r="G810" s="221"/>
      <c r="H810" s="221"/>
      <c r="I810" s="221"/>
      <c r="J810" s="221"/>
      <c r="K810" s="221"/>
      <c r="L810" s="221"/>
      <c r="M810" s="221"/>
      <c r="N810" s="220"/>
      <c r="O810" s="220"/>
      <c r="P810" s="220"/>
      <c r="Q810" s="220"/>
      <c r="R810" s="221"/>
      <c r="S810" s="221"/>
      <c r="T810" s="221"/>
      <c r="U810" s="221"/>
      <c r="V810" s="221"/>
      <c r="W810" s="221"/>
      <c r="X810" s="221"/>
      <c r="Y810" s="221"/>
      <c r="Z810" s="210"/>
      <c r="AA810" s="210"/>
      <c r="AB810" s="210"/>
      <c r="AC810" s="210"/>
      <c r="AD810" s="210"/>
      <c r="AE810" s="210"/>
      <c r="AF810" s="210"/>
      <c r="AG810" s="210" t="s">
        <v>213</v>
      </c>
      <c r="AH810" s="210">
        <v>0</v>
      </c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3" x14ac:dyDescent="0.2">
      <c r="A811" s="217"/>
      <c r="B811" s="218"/>
      <c r="C811" s="255" t="s">
        <v>944</v>
      </c>
      <c r="D811" s="223"/>
      <c r="E811" s="224">
        <v>0.10367999999999999</v>
      </c>
      <c r="F811" s="221"/>
      <c r="G811" s="221"/>
      <c r="H811" s="221"/>
      <c r="I811" s="221"/>
      <c r="J811" s="221"/>
      <c r="K811" s="221"/>
      <c r="L811" s="221"/>
      <c r="M811" s="221"/>
      <c r="N811" s="220"/>
      <c r="O811" s="220"/>
      <c r="P811" s="220"/>
      <c r="Q811" s="220"/>
      <c r="R811" s="221"/>
      <c r="S811" s="221"/>
      <c r="T811" s="221"/>
      <c r="U811" s="221"/>
      <c r="V811" s="221"/>
      <c r="W811" s="221"/>
      <c r="X811" s="221"/>
      <c r="Y811" s="221"/>
      <c r="Z811" s="210"/>
      <c r="AA811" s="210"/>
      <c r="AB811" s="210"/>
      <c r="AC811" s="210"/>
      <c r="AD811" s="210"/>
      <c r="AE811" s="210"/>
      <c r="AF811" s="210"/>
      <c r="AG811" s="210" t="s">
        <v>213</v>
      </c>
      <c r="AH811" s="210">
        <v>0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2" x14ac:dyDescent="0.2">
      <c r="A812" s="217"/>
      <c r="B812" s="218"/>
      <c r="C812" s="256"/>
      <c r="D812" s="246"/>
      <c r="E812" s="246"/>
      <c r="F812" s="246"/>
      <c r="G812" s="246"/>
      <c r="H812" s="221"/>
      <c r="I812" s="221"/>
      <c r="J812" s="221"/>
      <c r="K812" s="221"/>
      <c r="L812" s="221"/>
      <c r="M812" s="221"/>
      <c r="N812" s="220"/>
      <c r="O812" s="220"/>
      <c r="P812" s="220"/>
      <c r="Q812" s="220"/>
      <c r="R812" s="221"/>
      <c r="S812" s="221"/>
      <c r="T812" s="221"/>
      <c r="U812" s="221"/>
      <c r="V812" s="221"/>
      <c r="W812" s="221"/>
      <c r="X812" s="221"/>
      <c r="Y812" s="221"/>
      <c r="Z812" s="210"/>
      <c r="AA812" s="210"/>
      <c r="AB812" s="210"/>
      <c r="AC812" s="210"/>
      <c r="AD812" s="210"/>
      <c r="AE812" s="210"/>
      <c r="AF812" s="210"/>
      <c r="AG812" s="210" t="s">
        <v>214</v>
      </c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1" x14ac:dyDescent="0.2">
      <c r="A813" s="237">
        <v>189</v>
      </c>
      <c r="B813" s="238" t="s">
        <v>945</v>
      </c>
      <c r="C813" s="253" t="s">
        <v>946</v>
      </c>
      <c r="D813" s="239" t="s">
        <v>203</v>
      </c>
      <c r="E813" s="240">
        <v>6.6239999999999997</v>
      </c>
      <c r="F813" s="241"/>
      <c r="G813" s="242">
        <f>ROUND(E813*F813,2)</f>
        <v>0</v>
      </c>
      <c r="H813" s="241"/>
      <c r="I813" s="242">
        <f>ROUND(E813*H813,2)</f>
        <v>0</v>
      </c>
      <c r="J813" s="241"/>
      <c r="K813" s="242">
        <f>ROUND(E813*J813,2)</f>
        <v>0</v>
      </c>
      <c r="L813" s="242">
        <v>21</v>
      </c>
      <c r="M813" s="242">
        <f>G813*(1+L813/100)</f>
        <v>0</v>
      </c>
      <c r="N813" s="240">
        <v>0.55000000000000004</v>
      </c>
      <c r="O813" s="240">
        <f>ROUND(E813*N813,2)</f>
        <v>3.64</v>
      </c>
      <c r="P813" s="240">
        <v>0</v>
      </c>
      <c r="Q813" s="240">
        <f>ROUND(E813*P813,2)</f>
        <v>0</v>
      </c>
      <c r="R813" s="242" t="s">
        <v>371</v>
      </c>
      <c r="S813" s="242" t="s">
        <v>205</v>
      </c>
      <c r="T813" s="243" t="s">
        <v>206</v>
      </c>
      <c r="U813" s="221">
        <v>0</v>
      </c>
      <c r="V813" s="221">
        <f>ROUND(E813*U813,2)</f>
        <v>0</v>
      </c>
      <c r="W813" s="221"/>
      <c r="X813" s="221" t="s">
        <v>372</v>
      </c>
      <c r="Y813" s="221" t="s">
        <v>208</v>
      </c>
      <c r="Z813" s="210"/>
      <c r="AA813" s="210"/>
      <c r="AB813" s="210"/>
      <c r="AC813" s="210"/>
      <c r="AD813" s="210"/>
      <c r="AE813" s="210"/>
      <c r="AF813" s="210"/>
      <c r="AG813" s="210" t="s">
        <v>373</v>
      </c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2" x14ac:dyDescent="0.2">
      <c r="A814" s="217"/>
      <c r="B814" s="218"/>
      <c r="C814" s="255" t="s">
        <v>947</v>
      </c>
      <c r="D814" s="223"/>
      <c r="E814" s="224">
        <v>6.6239999999999997</v>
      </c>
      <c r="F814" s="221"/>
      <c r="G814" s="221"/>
      <c r="H814" s="221"/>
      <c r="I814" s="221"/>
      <c r="J814" s="221"/>
      <c r="K814" s="221"/>
      <c r="L814" s="221"/>
      <c r="M814" s="221"/>
      <c r="N814" s="220"/>
      <c r="O814" s="220"/>
      <c r="P814" s="220"/>
      <c r="Q814" s="220"/>
      <c r="R814" s="221"/>
      <c r="S814" s="221"/>
      <c r="T814" s="221"/>
      <c r="U814" s="221"/>
      <c r="V814" s="221"/>
      <c r="W814" s="221"/>
      <c r="X814" s="221"/>
      <c r="Y814" s="221"/>
      <c r="Z814" s="210"/>
      <c r="AA814" s="210"/>
      <c r="AB814" s="210"/>
      <c r="AC814" s="210"/>
      <c r="AD814" s="210"/>
      <c r="AE814" s="210"/>
      <c r="AF814" s="210"/>
      <c r="AG814" s="210" t="s">
        <v>213</v>
      </c>
      <c r="AH814" s="210">
        <v>0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2" x14ac:dyDescent="0.2">
      <c r="A815" s="217"/>
      <c r="B815" s="218"/>
      <c r="C815" s="256"/>
      <c r="D815" s="246"/>
      <c r="E815" s="246"/>
      <c r="F815" s="246"/>
      <c r="G815" s="246"/>
      <c r="H815" s="221"/>
      <c r="I815" s="221"/>
      <c r="J815" s="221"/>
      <c r="K815" s="221"/>
      <c r="L815" s="221"/>
      <c r="M815" s="221"/>
      <c r="N815" s="220"/>
      <c r="O815" s="220"/>
      <c r="P815" s="220"/>
      <c r="Q815" s="220"/>
      <c r="R815" s="221"/>
      <c r="S815" s="221"/>
      <c r="T815" s="221"/>
      <c r="U815" s="221"/>
      <c r="V815" s="221"/>
      <c r="W815" s="221"/>
      <c r="X815" s="221"/>
      <c r="Y815" s="221"/>
      <c r="Z815" s="210"/>
      <c r="AA815" s="210"/>
      <c r="AB815" s="210"/>
      <c r="AC815" s="210"/>
      <c r="AD815" s="210"/>
      <c r="AE815" s="210"/>
      <c r="AF815" s="210"/>
      <c r="AG815" s="210" t="s">
        <v>214</v>
      </c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">
      <c r="A816" s="237">
        <v>190</v>
      </c>
      <c r="B816" s="238" t="s">
        <v>948</v>
      </c>
      <c r="C816" s="253" t="s">
        <v>949</v>
      </c>
      <c r="D816" s="239" t="s">
        <v>263</v>
      </c>
      <c r="E816" s="240">
        <v>24.39188</v>
      </c>
      <c r="F816" s="241"/>
      <c r="G816" s="242">
        <f>ROUND(E816*F816,2)</f>
        <v>0</v>
      </c>
      <c r="H816" s="241"/>
      <c r="I816" s="242">
        <f>ROUND(E816*H816,2)</f>
        <v>0</v>
      </c>
      <c r="J816" s="241"/>
      <c r="K816" s="242">
        <f>ROUND(E816*J816,2)</f>
        <v>0</v>
      </c>
      <c r="L816" s="242">
        <v>21</v>
      </c>
      <c r="M816" s="242">
        <f>G816*(1+L816/100)</f>
        <v>0</v>
      </c>
      <c r="N816" s="240">
        <v>0</v>
      </c>
      <c r="O816" s="240">
        <f>ROUND(E816*N816,2)</f>
        <v>0</v>
      </c>
      <c r="P816" s="240">
        <v>0</v>
      </c>
      <c r="Q816" s="240">
        <f>ROUND(E816*P816,2)</f>
        <v>0</v>
      </c>
      <c r="R816" s="242" t="s">
        <v>878</v>
      </c>
      <c r="S816" s="242" t="s">
        <v>205</v>
      </c>
      <c r="T816" s="243" t="s">
        <v>206</v>
      </c>
      <c r="U816" s="221">
        <v>1.7509999999999999</v>
      </c>
      <c r="V816" s="221">
        <f>ROUND(E816*U816,2)</f>
        <v>42.71</v>
      </c>
      <c r="W816" s="221"/>
      <c r="X816" s="221" t="s">
        <v>795</v>
      </c>
      <c r="Y816" s="221" t="s">
        <v>208</v>
      </c>
      <c r="Z816" s="210"/>
      <c r="AA816" s="210"/>
      <c r="AB816" s="210"/>
      <c r="AC816" s="210"/>
      <c r="AD816" s="210"/>
      <c r="AE816" s="210"/>
      <c r="AF816" s="210"/>
      <c r="AG816" s="210" t="s">
        <v>796</v>
      </c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2" x14ac:dyDescent="0.2">
      <c r="A817" s="217"/>
      <c r="B817" s="218"/>
      <c r="C817" s="254" t="s">
        <v>875</v>
      </c>
      <c r="D817" s="244"/>
      <c r="E817" s="244"/>
      <c r="F817" s="244"/>
      <c r="G817" s="244"/>
      <c r="H817" s="221"/>
      <c r="I817" s="221"/>
      <c r="J817" s="221"/>
      <c r="K817" s="221"/>
      <c r="L817" s="221"/>
      <c r="M817" s="221"/>
      <c r="N817" s="220"/>
      <c r="O817" s="220"/>
      <c r="P817" s="220"/>
      <c r="Q817" s="220"/>
      <c r="R817" s="221"/>
      <c r="S817" s="221"/>
      <c r="T817" s="221"/>
      <c r="U817" s="221"/>
      <c r="V817" s="221"/>
      <c r="W817" s="221"/>
      <c r="X817" s="221"/>
      <c r="Y817" s="221"/>
      <c r="Z817" s="210"/>
      <c r="AA817" s="210"/>
      <c r="AB817" s="210"/>
      <c r="AC817" s="210"/>
      <c r="AD817" s="210"/>
      <c r="AE817" s="210"/>
      <c r="AF817" s="210"/>
      <c r="AG817" s="210" t="s">
        <v>211</v>
      </c>
      <c r="AH817" s="210"/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2" x14ac:dyDescent="0.2">
      <c r="A818" s="217"/>
      <c r="B818" s="218"/>
      <c r="C818" s="256"/>
      <c r="D818" s="246"/>
      <c r="E818" s="246"/>
      <c r="F818" s="246"/>
      <c r="G818" s="246"/>
      <c r="H818" s="221"/>
      <c r="I818" s="221"/>
      <c r="J818" s="221"/>
      <c r="K818" s="221"/>
      <c r="L818" s="221"/>
      <c r="M818" s="221"/>
      <c r="N818" s="220"/>
      <c r="O818" s="220"/>
      <c r="P818" s="220"/>
      <c r="Q818" s="220"/>
      <c r="R818" s="221"/>
      <c r="S818" s="221"/>
      <c r="T818" s="221"/>
      <c r="U818" s="221"/>
      <c r="V818" s="221"/>
      <c r="W818" s="221"/>
      <c r="X818" s="221"/>
      <c r="Y818" s="221"/>
      <c r="Z818" s="210"/>
      <c r="AA818" s="210"/>
      <c r="AB818" s="210"/>
      <c r="AC818" s="210"/>
      <c r="AD818" s="210"/>
      <c r="AE818" s="210"/>
      <c r="AF818" s="210"/>
      <c r="AG818" s="210" t="s">
        <v>214</v>
      </c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x14ac:dyDescent="0.2">
      <c r="A819" s="230" t="s">
        <v>199</v>
      </c>
      <c r="B819" s="231" t="s">
        <v>139</v>
      </c>
      <c r="C819" s="252" t="s">
        <v>140</v>
      </c>
      <c r="D819" s="232"/>
      <c r="E819" s="233"/>
      <c r="F819" s="234"/>
      <c r="G819" s="234">
        <f>SUMIF(AG820:AG863,"&lt;&gt;NOR",G820:G863)</f>
        <v>0</v>
      </c>
      <c r="H819" s="234"/>
      <c r="I819" s="234">
        <f>SUM(I820:I863)</f>
        <v>0</v>
      </c>
      <c r="J819" s="234"/>
      <c r="K819" s="234">
        <f>SUM(K820:K863)</f>
        <v>0</v>
      </c>
      <c r="L819" s="234"/>
      <c r="M819" s="234">
        <f>SUM(M820:M863)</f>
        <v>0</v>
      </c>
      <c r="N819" s="233"/>
      <c r="O819" s="233">
        <f>SUM(O820:O863)</f>
        <v>0.76000000000000012</v>
      </c>
      <c r="P819" s="233"/>
      <c r="Q819" s="233">
        <f>SUM(Q820:Q863)</f>
        <v>0</v>
      </c>
      <c r="R819" s="234"/>
      <c r="S819" s="234"/>
      <c r="T819" s="235"/>
      <c r="U819" s="229"/>
      <c r="V819" s="229">
        <f>SUM(V820:V863)</f>
        <v>227.61999999999998</v>
      </c>
      <c r="W819" s="229"/>
      <c r="X819" s="229"/>
      <c r="Y819" s="229"/>
      <c r="AG819" t="s">
        <v>200</v>
      </c>
    </row>
    <row r="820" spans="1:60" ht="22.5" outlineLevel="1" x14ac:dyDescent="0.2">
      <c r="A820" s="237">
        <v>191</v>
      </c>
      <c r="B820" s="238" t="s">
        <v>950</v>
      </c>
      <c r="C820" s="253" t="s">
        <v>951</v>
      </c>
      <c r="D820" s="239" t="s">
        <v>356</v>
      </c>
      <c r="E820" s="240">
        <v>12</v>
      </c>
      <c r="F820" s="241"/>
      <c r="G820" s="242">
        <f>ROUND(E820*F820,2)</f>
        <v>0</v>
      </c>
      <c r="H820" s="241"/>
      <c r="I820" s="242">
        <f>ROUND(E820*H820,2)</f>
        <v>0</v>
      </c>
      <c r="J820" s="241"/>
      <c r="K820" s="242">
        <f>ROUND(E820*J820,2)</f>
        <v>0</v>
      </c>
      <c r="L820" s="242">
        <v>21</v>
      </c>
      <c r="M820" s="242">
        <f>G820*(1+L820/100)</f>
        <v>0</v>
      </c>
      <c r="N820" s="240">
        <v>1.8699999999999999E-3</v>
      </c>
      <c r="O820" s="240">
        <f>ROUND(E820*N820,2)</f>
        <v>0.02</v>
      </c>
      <c r="P820" s="240">
        <v>0</v>
      </c>
      <c r="Q820" s="240">
        <f>ROUND(E820*P820,2)</f>
        <v>0</v>
      </c>
      <c r="R820" s="242" t="s">
        <v>952</v>
      </c>
      <c r="S820" s="242" t="s">
        <v>205</v>
      </c>
      <c r="T820" s="243" t="s">
        <v>206</v>
      </c>
      <c r="U820" s="221">
        <v>0.47899999999999998</v>
      </c>
      <c r="V820" s="221">
        <f>ROUND(E820*U820,2)</f>
        <v>5.75</v>
      </c>
      <c r="W820" s="221"/>
      <c r="X820" s="221" t="s">
        <v>207</v>
      </c>
      <c r="Y820" s="221" t="s">
        <v>208</v>
      </c>
      <c r="Z820" s="210"/>
      <c r="AA820" s="210"/>
      <c r="AB820" s="210"/>
      <c r="AC820" s="210"/>
      <c r="AD820" s="210"/>
      <c r="AE820" s="210"/>
      <c r="AF820" s="210"/>
      <c r="AG820" s="210" t="s">
        <v>209</v>
      </c>
      <c r="AH820" s="210"/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2" x14ac:dyDescent="0.2">
      <c r="A821" s="217"/>
      <c r="B821" s="218"/>
      <c r="C821" s="259" t="s">
        <v>953</v>
      </c>
      <c r="D821" s="250"/>
      <c r="E821" s="250"/>
      <c r="F821" s="250"/>
      <c r="G821" s="250"/>
      <c r="H821" s="221"/>
      <c r="I821" s="221"/>
      <c r="J821" s="221"/>
      <c r="K821" s="221"/>
      <c r="L821" s="221"/>
      <c r="M821" s="221"/>
      <c r="N821" s="220"/>
      <c r="O821" s="220"/>
      <c r="P821" s="220"/>
      <c r="Q821" s="220"/>
      <c r="R821" s="221"/>
      <c r="S821" s="221"/>
      <c r="T821" s="221"/>
      <c r="U821" s="221"/>
      <c r="V821" s="221"/>
      <c r="W821" s="221"/>
      <c r="X821" s="221"/>
      <c r="Y821" s="221"/>
      <c r="Z821" s="210"/>
      <c r="AA821" s="210"/>
      <c r="AB821" s="210"/>
      <c r="AC821" s="210"/>
      <c r="AD821" s="210"/>
      <c r="AE821" s="210"/>
      <c r="AF821" s="210"/>
      <c r="AG821" s="210" t="s">
        <v>260</v>
      </c>
      <c r="AH821" s="210"/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2" x14ac:dyDescent="0.2">
      <c r="A822" s="217"/>
      <c r="B822" s="218"/>
      <c r="C822" s="255" t="s">
        <v>954</v>
      </c>
      <c r="D822" s="223"/>
      <c r="E822" s="224">
        <v>12</v>
      </c>
      <c r="F822" s="221"/>
      <c r="G822" s="221"/>
      <c r="H822" s="221"/>
      <c r="I822" s="221"/>
      <c r="J822" s="221"/>
      <c r="K822" s="221"/>
      <c r="L822" s="221"/>
      <c r="M822" s="221"/>
      <c r="N822" s="220"/>
      <c r="O822" s="220"/>
      <c r="P822" s="220"/>
      <c r="Q822" s="220"/>
      <c r="R822" s="221"/>
      <c r="S822" s="221"/>
      <c r="T822" s="221"/>
      <c r="U822" s="221"/>
      <c r="V822" s="221"/>
      <c r="W822" s="221"/>
      <c r="X822" s="221"/>
      <c r="Y822" s="221"/>
      <c r="Z822" s="210"/>
      <c r="AA822" s="210"/>
      <c r="AB822" s="210"/>
      <c r="AC822" s="210"/>
      <c r="AD822" s="210"/>
      <c r="AE822" s="210"/>
      <c r="AF822" s="210"/>
      <c r="AG822" s="210" t="s">
        <v>213</v>
      </c>
      <c r="AH822" s="210">
        <v>0</v>
      </c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2" x14ac:dyDescent="0.2">
      <c r="A823" s="217"/>
      <c r="B823" s="218"/>
      <c r="C823" s="256"/>
      <c r="D823" s="246"/>
      <c r="E823" s="246"/>
      <c r="F823" s="246"/>
      <c r="G823" s="246"/>
      <c r="H823" s="221"/>
      <c r="I823" s="221"/>
      <c r="J823" s="221"/>
      <c r="K823" s="221"/>
      <c r="L823" s="221"/>
      <c r="M823" s="221"/>
      <c r="N823" s="220"/>
      <c r="O823" s="220"/>
      <c r="P823" s="220"/>
      <c r="Q823" s="220"/>
      <c r="R823" s="221"/>
      <c r="S823" s="221"/>
      <c r="T823" s="221"/>
      <c r="U823" s="221"/>
      <c r="V823" s="221"/>
      <c r="W823" s="221"/>
      <c r="X823" s="221"/>
      <c r="Y823" s="221"/>
      <c r="Z823" s="210"/>
      <c r="AA823" s="210"/>
      <c r="AB823" s="210"/>
      <c r="AC823" s="210"/>
      <c r="AD823" s="210"/>
      <c r="AE823" s="210"/>
      <c r="AF823" s="210"/>
      <c r="AG823" s="210" t="s">
        <v>214</v>
      </c>
      <c r="AH823" s="210"/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ht="22.5" outlineLevel="1" x14ac:dyDescent="0.2">
      <c r="A824" s="237">
        <v>192</v>
      </c>
      <c r="B824" s="238" t="s">
        <v>955</v>
      </c>
      <c r="C824" s="253" t="s">
        <v>956</v>
      </c>
      <c r="D824" s="239" t="s">
        <v>356</v>
      </c>
      <c r="E824" s="240">
        <v>46</v>
      </c>
      <c r="F824" s="241"/>
      <c r="G824" s="242">
        <f>ROUND(E824*F824,2)</f>
        <v>0</v>
      </c>
      <c r="H824" s="241"/>
      <c r="I824" s="242">
        <f>ROUND(E824*H824,2)</f>
        <v>0</v>
      </c>
      <c r="J824" s="241"/>
      <c r="K824" s="242">
        <f>ROUND(E824*J824,2)</f>
        <v>0</v>
      </c>
      <c r="L824" s="242">
        <v>21</v>
      </c>
      <c r="M824" s="242">
        <f>G824*(1+L824/100)</f>
        <v>0</v>
      </c>
      <c r="N824" s="240">
        <v>2.6099999999999999E-3</v>
      </c>
      <c r="O824" s="240">
        <f>ROUND(E824*N824,2)</f>
        <v>0.12</v>
      </c>
      <c r="P824" s="240">
        <v>0</v>
      </c>
      <c r="Q824" s="240">
        <f>ROUND(E824*P824,2)</f>
        <v>0</v>
      </c>
      <c r="R824" s="242" t="s">
        <v>952</v>
      </c>
      <c r="S824" s="242" t="s">
        <v>205</v>
      </c>
      <c r="T824" s="243" t="s">
        <v>206</v>
      </c>
      <c r="U824" s="221">
        <v>0.47899999999999998</v>
      </c>
      <c r="V824" s="221">
        <f>ROUND(E824*U824,2)</f>
        <v>22.03</v>
      </c>
      <c r="W824" s="221"/>
      <c r="X824" s="221" t="s">
        <v>207</v>
      </c>
      <c r="Y824" s="221" t="s">
        <v>208</v>
      </c>
      <c r="Z824" s="210"/>
      <c r="AA824" s="210"/>
      <c r="AB824" s="210"/>
      <c r="AC824" s="210"/>
      <c r="AD824" s="210"/>
      <c r="AE824" s="210"/>
      <c r="AF824" s="210"/>
      <c r="AG824" s="210" t="s">
        <v>209</v>
      </c>
      <c r="AH824" s="210"/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2" x14ac:dyDescent="0.2">
      <c r="A825" s="217"/>
      <c r="B825" s="218"/>
      <c r="C825" s="259" t="s">
        <v>953</v>
      </c>
      <c r="D825" s="250"/>
      <c r="E825" s="250"/>
      <c r="F825" s="250"/>
      <c r="G825" s="250"/>
      <c r="H825" s="221"/>
      <c r="I825" s="221"/>
      <c r="J825" s="221"/>
      <c r="K825" s="221"/>
      <c r="L825" s="221"/>
      <c r="M825" s="221"/>
      <c r="N825" s="220"/>
      <c r="O825" s="220"/>
      <c r="P825" s="220"/>
      <c r="Q825" s="220"/>
      <c r="R825" s="221"/>
      <c r="S825" s="221"/>
      <c r="T825" s="221"/>
      <c r="U825" s="221"/>
      <c r="V825" s="221"/>
      <c r="W825" s="221"/>
      <c r="X825" s="221"/>
      <c r="Y825" s="221"/>
      <c r="Z825" s="210"/>
      <c r="AA825" s="210"/>
      <c r="AB825" s="210"/>
      <c r="AC825" s="210"/>
      <c r="AD825" s="210"/>
      <c r="AE825" s="210"/>
      <c r="AF825" s="210"/>
      <c r="AG825" s="210" t="s">
        <v>260</v>
      </c>
      <c r="AH825" s="210"/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2" x14ac:dyDescent="0.2">
      <c r="A826" s="217"/>
      <c r="B826" s="218"/>
      <c r="C826" s="255" t="s">
        <v>957</v>
      </c>
      <c r="D826" s="223"/>
      <c r="E826" s="224">
        <v>46</v>
      </c>
      <c r="F826" s="221"/>
      <c r="G826" s="221"/>
      <c r="H826" s="221"/>
      <c r="I826" s="221"/>
      <c r="J826" s="221"/>
      <c r="K826" s="221"/>
      <c r="L826" s="221"/>
      <c r="M826" s="221"/>
      <c r="N826" s="220"/>
      <c r="O826" s="220"/>
      <c r="P826" s="220"/>
      <c r="Q826" s="220"/>
      <c r="R826" s="221"/>
      <c r="S826" s="221"/>
      <c r="T826" s="221"/>
      <c r="U826" s="221"/>
      <c r="V826" s="221"/>
      <c r="W826" s="221"/>
      <c r="X826" s="221"/>
      <c r="Y826" s="221"/>
      <c r="Z826" s="210"/>
      <c r="AA826" s="210"/>
      <c r="AB826" s="210"/>
      <c r="AC826" s="210"/>
      <c r="AD826" s="210"/>
      <c r="AE826" s="210"/>
      <c r="AF826" s="210"/>
      <c r="AG826" s="210" t="s">
        <v>213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2" x14ac:dyDescent="0.2">
      <c r="A827" s="217"/>
      <c r="B827" s="218"/>
      <c r="C827" s="256"/>
      <c r="D827" s="246"/>
      <c r="E827" s="246"/>
      <c r="F827" s="246"/>
      <c r="G827" s="246"/>
      <c r="H827" s="221"/>
      <c r="I827" s="221"/>
      <c r="J827" s="221"/>
      <c r="K827" s="221"/>
      <c r="L827" s="221"/>
      <c r="M827" s="221"/>
      <c r="N827" s="220"/>
      <c r="O827" s="220"/>
      <c r="P827" s="220"/>
      <c r="Q827" s="220"/>
      <c r="R827" s="221"/>
      <c r="S827" s="221"/>
      <c r="T827" s="221"/>
      <c r="U827" s="221"/>
      <c r="V827" s="221"/>
      <c r="W827" s="221"/>
      <c r="X827" s="221"/>
      <c r="Y827" s="221"/>
      <c r="Z827" s="210"/>
      <c r="AA827" s="210"/>
      <c r="AB827" s="210"/>
      <c r="AC827" s="210"/>
      <c r="AD827" s="210"/>
      <c r="AE827" s="210"/>
      <c r="AF827" s="210"/>
      <c r="AG827" s="210" t="s">
        <v>214</v>
      </c>
      <c r="AH827" s="210"/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ht="22.5" outlineLevel="1" x14ac:dyDescent="0.2">
      <c r="A828" s="237">
        <v>193</v>
      </c>
      <c r="B828" s="238" t="s">
        <v>958</v>
      </c>
      <c r="C828" s="253" t="s">
        <v>959</v>
      </c>
      <c r="D828" s="239" t="s">
        <v>366</v>
      </c>
      <c r="E828" s="240">
        <v>12</v>
      </c>
      <c r="F828" s="241"/>
      <c r="G828" s="242">
        <f>ROUND(E828*F828,2)</f>
        <v>0</v>
      </c>
      <c r="H828" s="241"/>
      <c r="I828" s="242">
        <f>ROUND(E828*H828,2)</f>
        <v>0</v>
      </c>
      <c r="J828" s="241"/>
      <c r="K828" s="242">
        <f>ROUND(E828*J828,2)</f>
        <v>0</v>
      </c>
      <c r="L828" s="242">
        <v>21</v>
      </c>
      <c r="M828" s="242">
        <f>G828*(1+L828/100)</f>
        <v>0</v>
      </c>
      <c r="N828" s="240">
        <v>2.9999999999999997E-4</v>
      </c>
      <c r="O828" s="240">
        <f>ROUND(E828*N828,2)</f>
        <v>0</v>
      </c>
      <c r="P828" s="240">
        <v>0</v>
      </c>
      <c r="Q828" s="240">
        <f>ROUND(E828*P828,2)</f>
        <v>0</v>
      </c>
      <c r="R828" s="242" t="s">
        <v>952</v>
      </c>
      <c r="S828" s="242" t="s">
        <v>205</v>
      </c>
      <c r="T828" s="243" t="s">
        <v>206</v>
      </c>
      <c r="U828" s="221">
        <v>0.39600000000000002</v>
      </c>
      <c r="V828" s="221">
        <f>ROUND(E828*U828,2)</f>
        <v>4.75</v>
      </c>
      <c r="W828" s="221"/>
      <c r="X828" s="221" t="s">
        <v>207</v>
      </c>
      <c r="Y828" s="221" t="s">
        <v>208</v>
      </c>
      <c r="Z828" s="210"/>
      <c r="AA828" s="210"/>
      <c r="AB828" s="210"/>
      <c r="AC828" s="210"/>
      <c r="AD828" s="210"/>
      <c r="AE828" s="210"/>
      <c r="AF828" s="210"/>
      <c r="AG828" s="210" t="s">
        <v>209</v>
      </c>
      <c r="AH828" s="210"/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2" x14ac:dyDescent="0.2">
      <c r="A829" s="217"/>
      <c r="B829" s="218"/>
      <c r="C829" s="259" t="s">
        <v>960</v>
      </c>
      <c r="D829" s="250"/>
      <c r="E829" s="250"/>
      <c r="F829" s="250"/>
      <c r="G829" s="250"/>
      <c r="H829" s="221"/>
      <c r="I829" s="221"/>
      <c r="J829" s="221"/>
      <c r="K829" s="221"/>
      <c r="L829" s="221"/>
      <c r="M829" s="221"/>
      <c r="N829" s="220"/>
      <c r="O829" s="220"/>
      <c r="P829" s="220"/>
      <c r="Q829" s="220"/>
      <c r="R829" s="221"/>
      <c r="S829" s="221"/>
      <c r="T829" s="221"/>
      <c r="U829" s="221"/>
      <c r="V829" s="221"/>
      <c r="W829" s="221"/>
      <c r="X829" s="221"/>
      <c r="Y829" s="221"/>
      <c r="Z829" s="210"/>
      <c r="AA829" s="210"/>
      <c r="AB829" s="210"/>
      <c r="AC829" s="210"/>
      <c r="AD829" s="210"/>
      <c r="AE829" s="210"/>
      <c r="AF829" s="210"/>
      <c r="AG829" s="210" t="s">
        <v>260</v>
      </c>
      <c r="AH829" s="210"/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2" x14ac:dyDescent="0.2">
      <c r="A830" s="217"/>
      <c r="B830" s="218"/>
      <c r="C830" s="255" t="s">
        <v>961</v>
      </c>
      <c r="D830" s="223"/>
      <c r="E830" s="224">
        <v>12</v>
      </c>
      <c r="F830" s="221"/>
      <c r="G830" s="221"/>
      <c r="H830" s="221"/>
      <c r="I830" s="221"/>
      <c r="J830" s="221"/>
      <c r="K830" s="221"/>
      <c r="L830" s="221"/>
      <c r="M830" s="221"/>
      <c r="N830" s="220"/>
      <c r="O830" s="220"/>
      <c r="P830" s="220"/>
      <c r="Q830" s="220"/>
      <c r="R830" s="221"/>
      <c r="S830" s="221"/>
      <c r="T830" s="221"/>
      <c r="U830" s="221"/>
      <c r="V830" s="221"/>
      <c r="W830" s="221"/>
      <c r="X830" s="221"/>
      <c r="Y830" s="221"/>
      <c r="Z830" s="210"/>
      <c r="AA830" s="210"/>
      <c r="AB830" s="210"/>
      <c r="AC830" s="210"/>
      <c r="AD830" s="210"/>
      <c r="AE830" s="210"/>
      <c r="AF830" s="210"/>
      <c r="AG830" s="210" t="s">
        <v>213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2" x14ac:dyDescent="0.2">
      <c r="A831" s="217"/>
      <c r="B831" s="218"/>
      <c r="C831" s="256"/>
      <c r="D831" s="246"/>
      <c r="E831" s="246"/>
      <c r="F831" s="246"/>
      <c r="G831" s="246"/>
      <c r="H831" s="221"/>
      <c r="I831" s="221"/>
      <c r="J831" s="221"/>
      <c r="K831" s="221"/>
      <c r="L831" s="221"/>
      <c r="M831" s="221"/>
      <c r="N831" s="220"/>
      <c r="O831" s="220"/>
      <c r="P831" s="220"/>
      <c r="Q831" s="220"/>
      <c r="R831" s="221"/>
      <c r="S831" s="221"/>
      <c r="T831" s="221"/>
      <c r="U831" s="221"/>
      <c r="V831" s="221"/>
      <c r="W831" s="221"/>
      <c r="X831" s="221"/>
      <c r="Y831" s="221"/>
      <c r="Z831" s="210"/>
      <c r="AA831" s="210"/>
      <c r="AB831" s="210"/>
      <c r="AC831" s="210"/>
      <c r="AD831" s="210"/>
      <c r="AE831" s="210"/>
      <c r="AF831" s="210"/>
      <c r="AG831" s="210" t="s">
        <v>214</v>
      </c>
      <c r="AH831" s="210"/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ht="22.5" outlineLevel="1" x14ac:dyDescent="0.2">
      <c r="A832" s="237">
        <v>194</v>
      </c>
      <c r="B832" s="238" t="s">
        <v>962</v>
      </c>
      <c r="C832" s="253" t="s">
        <v>963</v>
      </c>
      <c r="D832" s="239" t="s">
        <v>366</v>
      </c>
      <c r="E832" s="240">
        <v>6</v>
      </c>
      <c r="F832" s="241"/>
      <c r="G832" s="242">
        <f>ROUND(E832*F832,2)</f>
        <v>0</v>
      </c>
      <c r="H832" s="241"/>
      <c r="I832" s="242">
        <f>ROUND(E832*H832,2)</f>
        <v>0</v>
      </c>
      <c r="J832" s="241"/>
      <c r="K832" s="242">
        <f>ROUND(E832*J832,2)</f>
        <v>0</v>
      </c>
      <c r="L832" s="242">
        <v>21</v>
      </c>
      <c r="M832" s="242">
        <f>G832*(1+L832/100)</f>
        <v>0</v>
      </c>
      <c r="N832" s="240">
        <v>4.8000000000000001E-4</v>
      </c>
      <c r="O832" s="240">
        <f>ROUND(E832*N832,2)</f>
        <v>0</v>
      </c>
      <c r="P832" s="240">
        <v>0</v>
      </c>
      <c r="Q832" s="240">
        <f>ROUND(E832*P832,2)</f>
        <v>0</v>
      </c>
      <c r="R832" s="242" t="s">
        <v>952</v>
      </c>
      <c r="S832" s="242" t="s">
        <v>205</v>
      </c>
      <c r="T832" s="243" t="s">
        <v>206</v>
      </c>
      <c r="U832" s="221">
        <v>0.23799999999999999</v>
      </c>
      <c r="V832" s="221">
        <f>ROUND(E832*U832,2)</f>
        <v>1.43</v>
      </c>
      <c r="W832" s="221"/>
      <c r="X832" s="221" t="s">
        <v>207</v>
      </c>
      <c r="Y832" s="221" t="s">
        <v>208</v>
      </c>
      <c r="Z832" s="210"/>
      <c r="AA832" s="210"/>
      <c r="AB832" s="210"/>
      <c r="AC832" s="210"/>
      <c r="AD832" s="210"/>
      <c r="AE832" s="210"/>
      <c r="AF832" s="210"/>
      <c r="AG832" s="210" t="s">
        <v>209</v>
      </c>
      <c r="AH832" s="210"/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2" x14ac:dyDescent="0.2">
      <c r="A833" s="217"/>
      <c r="B833" s="218"/>
      <c r="C833" s="255" t="s">
        <v>964</v>
      </c>
      <c r="D833" s="223"/>
      <c r="E833" s="224">
        <v>6</v>
      </c>
      <c r="F833" s="221"/>
      <c r="G833" s="221"/>
      <c r="H833" s="221"/>
      <c r="I833" s="221"/>
      <c r="J833" s="221"/>
      <c r="K833" s="221"/>
      <c r="L833" s="221"/>
      <c r="M833" s="221"/>
      <c r="N833" s="220"/>
      <c r="O833" s="220"/>
      <c r="P833" s="220"/>
      <c r="Q833" s="220"/>
      <c r="R833" s="221"/>
      <c r="S833" s="221"/>
      <c r="T833" s="221"/>
      <c r="U833" s="221"/>
      <c r="V833" s="221"/>
      <c r="W833" s="221"/>
      <c r="X833" s="221"/>
      <c r="Y833" s="221"/>
      <c r="Z833" s="210"/>
      <c r="AA833" s="210"/>
      <c r="AB833" s="210"/>
      <c r="AC833" s="210"/>
      <c r="AD833" s="210"/>
      <c r="AE833" s="210"/>
      <c r="AF833" s="210"/>
      <c r="AG833" s="210" t="s">
        <v>213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2" x14ac:dyDescent="0.2">
      <c r="A834" s="217"/>
      <c r="B834" s="218"/>
      <c r="C834" s="256"/>
      <c r="D834" s="246"/>
      <c r="E834" s="246"/>
      <c r="F834" s="246"/>
      <c r="G834" s="246"/>
      <c r="H834" s="221"/>
      <c r="I834" s="221"/>
      <c r="J834" s="221"/>
      <c r="K834" s="221"/>
      <c r="L834" s="221"/>
      <c r="M834" s="221"/>
      <c r="N834" s="220"/>
      <c r="O834" s="220"/>
      <c r="P834" s="220"/>
      <c r="Q834" s="220"/>
      <c r="R834" s="221"/>
      <c r="S834" s="221"/>
      <c r="T834" s="221"/>
      <c r="U834" s="221"/>
      <c r="V834" s="221"/>
      <c r="W834" s="221"/>
      <c r="X834" s="221"/>
      <c r="Y834" s="221"/>
      <c r="Z834" s="210"/>
      <c r="AA834" s="210"/>
      <c r="AB834" s="210"/>
      <c r="AC834" s="210"/>
      <c r="AD834" s="210"/>
      <c r="AE834" s="210"/>
      <c r="AF834" s="210"/>
      <c r="AG834" s="210" t="s">
        <v>214</v>
      </c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ht="22.5" outlineLevel="1" x14ac:dyDescent="0.2">
      <c r="A835" s="237">
        <v>195</v>
      </c>
      <c r="B835" s="238" t="s">
        <v>965</v>
      </c>
      <c r="C835" s="253" t="s">
        <v>966</v>
      </c>
      <c r="D835" s="239" t="s">
        <v>356</v>
      </c>
      <c r="E835" s="240">
        <v>21</v>
      </c>
      <c r="F835" s="241"/>
      <c r="G835" s="242">
        <f>ROUND(E835*F835,2)</f>
        <v>0</v>
      </c>
      <c r="H835" s="241"/>
      <c r="I835" s="242">
        <f>ROUND(E835*H835,2)</f>
        <v>0</v>
      </c>
      <c r="J835" s="241"/>
      <c r="K835" s="242">
        <f>ROUND(E835*J835,2)</f>
        <v>0</v>
      </c>
      <c r="L835" s="242">
        <v>21</v>
      </c>
      <c r="M835" s="242">
        <f>G835*(1+L835/100)</f>
        <v>0</v>
      </c>
      <c r="N835" s="240">
        <v>3.3E-3</v>
      </c>
      <c r="O835" s="240">
        <f>ROUND(E835*N835,2)</f>
        <v>7.0000000000000007E-2</v>
      </c>
      <c r="P835" s="240">
        <v>0</v>
      </c>
      <c r="Q835" s="240">
        <f>ROUND(E835*P835,2)</f>
        <v>0</v>
      </c>
      <c r="R835" s="242" t="s">
        <v>952</v>
      </c>
      <c r="S835" s="242" t="s">
        <v>205</v>
      </c>
      <c r="T835" s="243" t="s">
        <v>206</v>
      </c>
      <c r="U835" s="221">
        <v>0.41699999999999998</v>
      </c>
      <c r="V835" s="221">
        <f>ROUND(E835*U835,2)</f>
        <v>8.76</v>
      </c>
      <c r="W835" s="221"/>
      <c r="X835" s="221" t="s">
        <v>207</v>
      </c>
      <c r="Y835" s="221" t="s">
        <v>208</v>
      </c>
      <c r="Z835" s="210"/>
      <c r="AA835" s="210"/>
      <c r="AB835" s="210"/>
      <c r="AC835" s="210"/>
      <c r="AD835" s="210"/>
      <c r="AE835" s="210"/>
      <c r="AF835" s="210"/>
      <c r="AG835" s="210" t="s">
        <v>209</v>
      </c>
      <c r="AH835" s="210"/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2" x14ac:dyDescent="0.2">
      <c r="A836" s="217"/>
      <c r="B836" s="218"/>
      <c r="C836" s="254" t="s">
        <v>967</v>
      </c>
      <c r="D836" s="244"/>
      <c r="E836" s="244"/>
      <c r="F836" s="244"/>
      <c r="G836" s="244"/>
      <c r="H836" s="221"/>
      <c r="I836" s="221"/>
      <c r="J836" s="221"/>
      <c r="K836" s="221"/>
      <c r="L836" s="221"/>
      <c r="M836" s="221"/>
      <c r="N836" s="220"/>
      <c r="O836" s="220"/>
      <c r="P836" s="220"/>
      <c r="Q836" s="220"/>
      <c r="R836" s="221"/>
      <c r="S836" s="221"/>
      <c r="T836" s="221"/>
      <c r="U836" s="221"/>
      <c r="V836" s="221"/>
      <c r="W836" s="221"/>
      <c r="X836" s="221"/>
      <c r="Y836" s="221"/>
      <c r="Z836" s="210"/>
      <c r="AA836" s="210"/>
      <c r="AB836" s="210"/>
      <c r="AC836" s="210"/>
      <c r="AD836" s="210"/>
      <c r="AE836" s="210"/>
      <c r="AF836" s="210"/>
      <c r="AG836" s="210" t="s">
        <v>211</v>
      </c>
      <c r="AH836" s="210"/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2" x14ac:dyDescent="0.2">
      <c r="A837" s="217"/>
      <c r="B837" s="218"/>
      <c r="C837" s="255" t="s">
        <v>968</v>
      </c>
      <c r="D837" s="223"/>
      <c r="E837" s="224">
        <v>21</v>
      </c>
      <c r="F837" s="221"/>
      <c r="G837" s="221"/>
      <c r="H837" s="221"/>
      <c r="I837" s="221"/>
      <c r="J837" s="221"/>
      <c r="K837" s="221"/>
      <c r="L837" s="221"/>
      <c r="M837" s="221"/>
      <c r="N837" s="220"/>
      <c r="O837" s="220"/>
      <c r="P837" s="220"/>
      <c r="Q837" s="220"/>
      <c r="R837" s="221"/>
      <c r="S837" s="221"/>
      <c r="T837" s="221"/>
      <c r="U837" s="221"/>
      <c r="V837" s="221"/>
      <c r="W837" s="221"/>
      <c r="X837" s="221"/>
      <c r="Y837" s="221"/>
      <c r="Z837" s="210"/>
      <c r="AA837" s="210"/>
      <c r="AB837" s="210"/>
      <c r="AC837" s="210"/>
      <c r="AD837" s="210"/>
      <c r="AE837" s="210"/>
      <c r="AF837" s="210"/>
      <c r="AG837" s="210" t="s">
        <v>213</v>
      </c>
      <c r="AH837" s="210">
        <v>0</v>
      </c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2" x14ac:dyDescent="0.2">
      <c r="A838" s="217"/>
      <c r="B838" s="218"/>
      <c r="C838" s="256"/>
      <c r="D838" s="246"/>
      <c r="E838" s="246"/>
      <c r="F838" s="246"/>
      <c r="G838" s="246"/>
      <c r="H838" s="221"/>
      <c r="I838" s="221"/>
      <c r="J838" s="221"/>
      <c r="K838" s="221"/>
      <c r="L838" s="221"/>
      <c r="M838" s="221"/>
      <c r="N838" s="220"/>
      <c r="O838" s="220"/>
      <c r="P838" s="220"/>
      <c r="Q838" s="220"/>
      <c r="R838" s="221"/>
      <c r="S838" s="221"/>
      <c r="T838" s="221"/>
      <c r="U838" s="221"/>
      <c r="V838" s="221"/>
      <c r="W838" s="221"/>
      <c r="X838" s="221"/>
      <c r="Y838" s="221"/>
      <c r="Z838" s="210"/>
      <c r="AA838" s="210"/>
      <c r="AB838" s="210"/>
      <c r="AC838" s="210"/>
      <c r="AD838" s="210"/>
      <c r="AE838" s="210"/>
      <c r="AF838" s="210"/>
      <c r="AG838" s="210" t="s">
        <v>214</v>
      </c>
      <c r="AH838" s="210"/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ht="22.5" outlineLevel="1" x14ac:dyDescent="0.2">
      <c r="A839" s="237">
        <v>196</v>
      </c>
      <c r="B839" s="238" t="s">
        <v>969</v>
      </c>
      <c r="C839" s="253" t="s">
        <v>970</v>
      </c>
      <c r="D839" s="239" t="s">
        <v>356</v>
      </c>
      <c r="E839" s="240">
        <v>36</v>
      </c>
      <c r="F839" s="241"/>
      <c r="G839" s="242">
        <f>ROUND(E839*F839,2)</f>
        <v>0</v>
      </c>
      <c r="H839" s="241"/>
      <c r="I839" s="242">
        <f>ROUND(E839*H839,2)</f>
        <v>0</v>
      </c>
      <c r="J839" s="241"/>
      <c r="K839" s="242">
        <f>ROUND(E839*J839,2)</f>
        <v>0</v>
      </c>
      <c r="L839" s="242">
        <v>21</v>
      </c>
      <c r="M839" s="242">
        <f>G839*(1+L839/100)</f>
        <v>0</v>
      </c>
      <c r="N839" s="240">
        <v>3.81E-3</v>
      </c>
      <c r="O839" s="240">
        <f>ROUND(E839*N839,2)</f>
        <v>0.14000000000000001</v>
      </c>
      <c r="P839" s="240">
        <v>0</v>
      </c>
      <c r="Q839" s="240">
        <f>ROUND(E839*P839,2)</f>
        <v>0</v>
      </c>
      <c r="R839" s="242" t="s">
        <v>952</v>
      </c>
      <c r="S839" s="242" t="s">
        <v>205</v>
      </c>
      <c r="T839" s="243" t="s">
        <v>206</v>
      </c>
      <c r="U839" s="221">
        <v>0.83299999999999996</v>
      </c>
      <c r="V839" s="221">
        <f>ROUND(E839*U839,2)</f>
        <v>29.99</v>
      </c>
      <c r="W839" s="221"/>
      <c r="X839" s="221" t="s">
        <v>207</v>
      </c>
      <c r="Y839" s="221" t="s">
        <v>208</v>
      </c>
      <c r="Z839" s="210"/>
      <c r="AA839" s="210"/>
      <c r="AB839" s="210"/>
      <c r="AC839" s="210"/>
      <c r="AD839" s="210"/>
      <c r="AE839" s="210"/>
      <c r="AF839" s="210"/>
      <c r="AG839" s="210" t="s">
        <v>209</v>
      </c>
      <c r="AH839" s="210"/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2" x14ac:dyDescent="0.2">
      <c r="A840" s="217"/>
      <c r="B840" s="218"/>
      <c r="C840" s="254" t="s">
        <v>967</v>
      </c>
      <c r="D840" s="244"/>
      <c r="E840" s="244"/>
      <c r="F840" s="244"/>
      <c r="G840" s="244"/>
      <c r="H840" s="221"/>
      <c r="I840" s="221"/>
      <c r="J840" s="221"/>
      <c r="K840" s="221"/>
      <c r="L840" s="221"/>
      <c r="M840" s="221"/>
      <c r="N840" s="220"/>
      <c r="O840" s="220"/>
      <c r="P840" s="220"/>
      <c r="Q840" s="220"/>
      <c r="R840" s="221"/>
      <c r="S840" s="221"/>
      <c r="T840" s="221"/>
      <c r="U840" s="221"/>
      <c r="V840" s="221"/>
      <c r="W840" s="221"/>
      <c r="X840" s="221"/>
      <c r="Y840" s="221"/>
      <c r="Z840" s="210"/>
      <c r="AA840" s="210"/>
      <c r="AB840" s="210"/>
      <c r="AC840" s="210"/>
      <c r="AD840" s="210"/>
      <c r="AE840" s="210"/>
      <c r="AF840" s="210"/>
      <c r="AG840" s="210" t="s">
        <v>211</v>
      </c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2" x14ac:dyDescent="0.2">
      <c r="A841" s="217"/>
      <c r="B841" s="218"/>
      <c r="C841" s="255" t="s">
        <v>971</v>
      </c>
      <c r="D841" s="223"/>
      <c r="E841" s="224">
        <v>36</v>
      </c>
      <c r="F841" s="221"/>
      <c r="G841" s="221"/>
      <c r="H841" s="221"/>
      <c r="I841" s="221"/>
      <c r="J841" s="221"/>
      <c r="K841" s="221"/>
      <c r="L841" s="221"/>
      <c r="M841" s="221"/>
      <c r="N841" s="220"/>
      <c r="O841" s="220"/>
      <c r="P841" s="220"/>
      <c r="Q841" s="220"/>
      <c r="R841" s="221"/>
      <c r="S841" s="221"/>
      <c r="T841" s="221"/>
      <c r="U841" s="221"/>
      <c r="V841" s="221"/>
      <c r="W841" s="221"/>
      <c r="X841" s="221"/>
      <c r="Y841" s="221"/>
      <c r="Z841" s="210"/>
      <c r="AA841" s="210"/>
      <c r="AB841" s="210"/>
      <c r="AC841" s="210"/>
      <c r="AD841" s="210"/>
      <c r="AE841" s="210"/>
      <c r="AF841" s="210"/>
      <c r="AG841" s="210" t="s">
        <v>213</v>
      </c>
      <c r="AH841" s="210">
        <v>0</v>
      </c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2" x14ac:dyDescent="0.2">
      <c r="A842" s="217"/>
      <c r="B842" s="218"/>
      <c r="C842" s="256"/>
      <c r="D842" s="246"/>
      <c r="E842" s="246"/>
      <c r="F842" s="246"/>
      <c r="G842" s="246"/>
      <c r="H842" s="221"/>
      <c r="I842" s="221"/>
      <c r="J842" s="221"/>
      <c r="K842" s="221"/>
      <c r="L842" s="221"/>
      <c r="M842" s="221"/>
      <c r="N842" s="220"/>
      <c r="O842" s="220"/>
      <c r="P842" s="220"/>
      <c r="Q842" s="220"/>
      <c r="R842" s="221"/>
      <c r="S842" s="221"/>
      <c r="T842" s="221"/>
      <c r="U842" s="221"/>
      <c r="V842" s="221"/>
      <c r="W842" s="221"/>
      <c r="X842" s="221"/>
      <c r="Y842" s="221"/>
      <c r="Z842" s="210"/>
      <c r="AA842" s="210"/>
      <c r="AB842" s="210"/>
      <c r="AC842" s="210"/>
      <c r="AD842" s="210"/>
      <c r="AE842" s="210"/>
      <c r="AF842" s="210"/>
      <c r="AG842" s="210" t="s">
        <v>214</v>
      </c>
      <c r="AH842" s="210"/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ht="22.5" outlineLevel="1" x14ac:dyDescent="0.2">
      <c r="A843" s="237">
        <v>197</v>
      </c>
      <c r="B843" s="238" t="s">
        <v>972</v>
      </c>
      <c r="C843" s="253" t="s">
        <v>973</v>
      </c>
      <c r="D843" s="239" t="s">
        <v>356</v>
      </c>
      <c r="E843" s="240">
        <v>32</v>
      </c>
      <c r="F843" s="241"/>
      <c r="G843" s="242">
        <f>ROUND(E843*F843,2)</f>
        <v>0</v>
      </c>
      <c r="H843" s="241"/>
      <c r="I843" s="242">
        <f>ROUND(E843*H843,2)</f>
        <v>0</v>
      </c>
      <c r="J843" s="241"/>
      <c r="K843" s="242">
        <f>ROUND(E843*J843,2)</f>
        <v>0</v>
      </c>
      <c r="L843" s="242">
        <v>21</v>
      </c>
      <c r="M843" s="242">
        <f>G843*(1+L843/100)</f>
        <v>0</v>
      </c>
      <c r="N843" s="240">
        <v>6.3600000000000002E-3</v>
      </c>
      <c r="O843" s="240">
        <f>ROUND(E843*N843,2)</f>
        <v>0.2</v>
      </c>
      <c r="P843" s="240">
        <v>0</v>
      </c>
      <c r="Q843" s="240">
        <f>ROUND(E843*P843,2)</f>
        <v>0</v>
      </c>
      <c r="R843" s="242" t="s">
        <v>952</v>
      </c>
      <c r="S843" s="242" t="s">
        <v>205</v>
      </c>
      <c r="T843" s="243" t="s">
        <v>206</v>
      </c>
      <c r="U843" s="221">
        <v>2.7069999999999999</v>
      </c>
      <c r="V843" s="221">
        <f>ROUND(E843*U843,2)</f>
        <v>86.62</v>
      </c>
      <c r="W843" s="221"/>
      <c r="X843" s="221" t="s">
        <v>207</v>
      </c>
      <c r="Y843" s="221" t="s">
        <v>208</v>
      </c>
      <c r="Z843" s="210"/>
      <c r="AA843" s="210"/>
      <c r="AB843" s="210"/>
      <c r="AC843" s="210"/>
      <c r="AD843" s="210"/>
      <c r="AE843" s="210"/>
      <c r="AF843" s="210"/>
      <c r="AG843" s="210" t="s">
        <v>209</v>
      </c>
      <c r="AH843" s="210"/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2" x14ac:dyDescent="0.2">
      <c r="A844" s="217"/>
      <c r="B844" s="218"/>
      <c r="C844" s="254" t="s">
        <v>967</v>
      </c>
      <c r="D844" s="244"/>
      <c r="E844" s="244"/>
      <c r="F844" s="244"/>
      <c r="G844" s="244"/>
      <c r="H844" s="221"/>
      <c r="I844" s="221"/>
      <c r="J844" s="221"/>
      <c r="K844" s="221"/>
      <c r="L844" s="221"/>
      <c r="M844" s="221"/>
      <c r="N844" s="220"/>
      <c r="O844" s="220"/>
      <c r="P844" s="220"/>
      <c r="Q844" s="220"/>
      <c r="R844" s="221"/>
      <c r="S844" s="221"/>
      <c r="T844" s="221"/>
      <c r="U844" s="221"/>
      <c r="V844" s="221"/>
      <c r="W844" s="221"/>
      <c r="X844" s="221"/>
      <c r="Y844" s="221"/>
      <c r="Z844" s="210"/>
      <c r="AA844" s="210"/>
      <c r="AB844" s="210"/>
      <c r="AC844" s="210"/>
      <c r="AD844" s="210"/>
      <c r="AE844" s="210"/>
      <c r="AF844" s="210"/>
      <c r="AG844" s="210" t="s">
        <v>211</v>
      </c>
      <c r="AH844" s="210"/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outlineLevel="2" x14ac:dyDescent="0.2">
      <c r="A845" s="217"/>
      <c r="B845" s="218"/>
      <c r="C845" s="255" t="s">
        <v>974</v>
      </c>
      <c r="D845" s="223"/>
      <c r="E845" s="224">
        <v>32</v>
      </c>
      <c r="F845" s="221"/>
      <c r="G845" s="221"/>
      <c r="H845" s="221"/>
      <c r="I845" s="221"/>
      <c r="J845" s="221"/>
      <c r="K845" s="221"/>
      <c r="L845" s="221"/>
      <c r="M845" s="221"/>
      <c r="N845" s="220"/>
      <c r="O845" s="220"/>
      <c r="P845" s="220"/>
      <c r="Q845" s="220"/>
      <c r="R845" s="221"/>
      <c r="S845" s="221"/>
      <c r="T845" s="221"/>
      <c r="U845" s="221"/>
      <c r="V845" s="221"/>
      <c r="W845" s="221"/>
      <c r="X845" s="221"/>
      <c r="Y845" s="221"/>
      <c r="Z845" s="210"/>
      <c r="AA845" s="210"/>
      <c r="AB845" s="210"/>
      <c r="AC845" s="210"/>
      <c r="AD845" s="210"/>
      <c r="AE845" s="210"/>
      <c r="AF845" s="210"/>
      <c r="AG845" s="210" t="s">
        <v>213</v>
      </c>
      <c r="AH845" s="210">
        <v>0</v>
      </c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2" x14ac:dyDescent="0.2">
      <c r="A846" s="217"/>
      <c r="B846" s="218"/>
      <c r="C846" s="256"/>
      <c r="D846" s="246"/>
      <c r="E846" s="246"/>
      <c r="F846" s="246"/>
      <c r="G846" s="246"/>
      <c r="H846" s="221"/>
      <c r="I846" s="221"/>
      <c r="J846" s="221"/>
      <c r="K846" s="221"/>
      <c r="L846" s="221"/>
      <c r="M846" s="221"/>
      <c r="N846" s="220"/>
      <c r="O846" s="220"/>
      <c r="P846" s="220"/>
      <c r="Q846" s="220"/>
      <c r="R846" s="221"/>
      <c r="S846" s="221"/>
      <c r="T846" s="221"/>
      <c r="U846" s="221"/>
      <c r="V846" s="221"/>
      <c r="W846" s="221"/>
      <c r="X846" s="221"/>
      <c r="Y846" s="221"/>
      <c r="Z846" s="210"/>
      <c r="AA846" s="210"/>
      <c r="AB846" s="210"/>
      <c r="AC846" s="210"/>
      <c r="AD846" s="210"/>
      <c r="AE846" s="210"/>
      <c r="AF846" s="210"/>
      <c r="AG846" s="210" t="s">
        <v>214</v>
      </c>
      <c r="AH846" s="210"/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ht="22.5" outlineLevel="1" x14ac:dyDescent="0.2">
      <c r="A847" s="237">
        <v>198</v>
      </c>
      <c r="B847" s="238" t="s">
        <v>975</v>
      </c>
      <c r="C847" s="253" t="s">
        <v>976</v>
      </c>
      <c r="D847" s="239" t="s">
        <v>356</v>
      </c>
      <c r="E847" s="240">
        <v>26</v>
      </c>
      <c r="F847" s="241"/>
      <c r="G847" s="242">
        <f>ROUND(E847*F847,2)</f>
        <v>0</v>
      </c>
      <c r="H847" s="241"/>
      <c r="I847" s="242">
        <f>ROUND(E847*H847,2)</f>
        <v>0</v>
      </c>
      <c r="J847" s="241"/>
      <c r="K847" s="242">
        <f>ROUND(E847*J847,2)</f>
        <v>0</v>
      </c>
      <c r="L847" s="242">
        <v>21</v>
      </c>
      <c r="M847" s="242">
        <f>G847*(1+L847/100)</f>
        <v>0</v>
      </c>
      <c r="N847" s="240">
        <v>1.81E-3</v>
      </c>
      <c r="O847" s="240">
        <f>ROUND(E847*N847,2)</f>
        <v>0.05</v>
      </c>
      <c r="P847" s="240">
        <v>0</v>
      </c>
      <c r="Q847" s="240">
        <f>ROUND(E847*P847,2)</f>
        <v>0</v>
      </c>
      <c r="R847" s="242" t="s">
        <v>952</v>
      </c>
      <c r="S847" s="242" t="s">
        <v>205</v>
      </c>
      <c r="T847" s="243" t="s">
        <v>206</v>
      </c>
      <c r="U847" s="221">
        <v>1.319</v>
      </c>
      <c r="V847" s="221">
        <f>ROUND(E847*U847,2)</f>
        <v>34.29</v>
      </c>
      <c r="W847" s="221"/>
      <c r="X847" s="221" t="s">
        <v>207</v>
      </c>
      <c r="Y847" s="221" t="s">
        <v>208</v>
      </c>
      <c r="Z847" s="210"/>
      <c r="AA847" s="210"/>
      <c r="AB847" s="210"/>
      <c r="AC847" s="210"/>
      <c r="AD847" s="210"/>
      <c r="AE847" s="210"/>
      <c r="AF847" s="210"/>
      <c r="AG847" s="210" t="s">
        <v>209</v>
      </c>
      <c r="AH847" s="210"/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2" x14ac:dyDescent="0.2">
      <c r="A848" s="217"/>
      <c r="B848" s="218"/>
      <c r="C848" s="254" t="s">
        <v>977</v>
      </c>
      <c r="D848" s="244"/>
      <c r="E848" s="244"/>
      <c r="F848" s="244"/>
      <c r="G848" s="244"/>
      <c r="H848" s="221"/>
      <c r="I848" s="221"/>
      <c r="J848" s="221"/>
      <c r="K848" s="221"/>
      <c r="L848" s="221"/>
      <c r="M848" s="221"/>
      <c r="N848" s="220"/>
      <c r="O848" s="220"/>
      <c r="P848" s="220"/>
      <c r="Q848" s="220"/>
      <c r="R848" s="221"/>
      <c r="S848" s="221"/>
      <c r="T848" s="221"/>
      <c r="U848" s="221"/>
      <c r="V848" s="221"/>
      <c r="W848" s="221"/>
      <c r="X848" s="221"/>
      <c r="Y848" s="221"/>
      <c r="Z848" s="210"/>
      <c r="AA848" s="210"/>
      <c r="AB848" s="210"/>
      <c r="AC848" s="210"/>
      <c r="AD848" s="210"/>
      <c r="AE848" s="210"/>
      <c r="AF848" s="210"/>
      <c r="AG848" s="210" t="s">
        <v>211</v>
      </c>
      <c r="AH848" s="210"/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2" x14ac:dyDescent="0.2">
      <c r="A849" s="217"/>
      <c r="B849" s="218"/>
      <c r="C849" s="255" t="s">
        <v>978</v>
      </c>
      <c r="D849" s="223"/>
      <c r="E849" s="224">
        <v>26</v>
      </c>
      <c r="F849" s="221"/>
      <c r="G849" s="221"/>
      <c r="H849" s="221"/>
      <c r="I849" s="221"/>
      <c r="J849" s="221"/>
      <c r="K849" s="221"/>
      <c r="L849" s="221"/>
      <c r="M849" s="221"/>
      <c r="N849" s="220"/>
      <c r="O849" s="220"/>
      <c r="P849" s="220"/>
      <c r="Q849" s="220"/>
      <c r="R849" s="221"/>
      <c r="S849" s="221"/>
      <c r="T849" s="221"/>
      <c r="U849" s="221"/>
      <c r="V849" s="221"/>
      <c r="W849" s="221"/>
      <c r="X849" s="221"/>
      <c r="Y849" s="221"/>
      <c r="Z849" s="210"/>
      <c r="AA849" s="210"/>
      <c r="AB849" s="210"/>
      <c r="AC849" s="210"/>
      <c r="AD849" s="210"/>
      <c r="AE849" s="210"/>
      <c r="AF849" s="210"/>
      <c r="AG849" s="210" t="s">
        <v>213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2" x14ac:dyDescent="0.2">
      <c r="A850" s="217"/>
      <c r="B850" s="218"/>
      <c r="C850" s="256"/>
      <c r="D850" s="246"/>
      <c r="E850" s="246"/>
      <c r="F850" s="246"/>
      <c r="G850" s="246"/>
      <c r="H850" s="221"/>
      <c r="I850" s="221"/>
      <c r="J850" s="221"/>
      <c r="K850" s="221"/>
      <c r="L850" s="221"/>
      <c r="M850" s="221"/>
      <c r="N850" s="220"/>
      <c r="O850" s="220"/>
      <c r="P850" s="220"/>
      <c r="Q850" s="220"/>
      <c r="R850" s="221"/>
      <c r="S850" s="221"/>
      <c r="T850" s="221"/>
      <c r="U850" s="221"/>
      <c r="V850" s="221"/>
      <c r="W850" s="221"/>
      <c r="X850" s="221"/>
      <c r="Y850" s="221"/>
      <c r="Z850" s="210"/>
      <c r="AA850" s="210"/>
      <c r="AB850" s="210"/>
      <c r="AC850" s="210"/>
      <c r="AD850" s="210"/>
      <c r="AE850" s="210"/>
      <c r="AF850" s="210"/>
      <c r="AG850" s="210" t="s">
        <v>214</v>
      </c>
      <c r="AH850" s="210"/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ht="22.5" outlineLevel="1" x14ac:dyDescent="0.2">
      <c r="A851" s="237">
        <v>199</v>
      </c>
      <c r="B851" s="238" t="s">
        <v>979</v>
      </c>
      <c r="C851" s="253" t="s">
        <v>980</v>
      </c>
      <c r="D851" s="239" t="s">
        <v>356</v>
      </c>
      <c r="E851" s="240">
        <v>14.4</v>
      </c>
      <c r="F851" s="241"/>
      <c r="G851" s="242">
        <f>ROUND(E851*F851,2)</f>
        <v>0</v>
      </c>
      <c r="H851" s="241"/>
      <c r="I851" s="242">
        <f>ROUND(E851*H851,2)</f>
        <v>0</v>
      </c>
      <c r="J851" s="241"/>
      <c r="K851" s="242">
        <f>ROUND(E851*J851,2)</f>
        <v>0</v>
      </c>
      <c r="L851" s="242">
        <v>21</v>
      </c>
      <c r="M851" s="242">
        <f>G851*(1+L851/100)</f>
        <v>0</v>
      </c>
      <c r="N851" s="240">
        <v>7.3200000000000001E-3</v>
      </c>
      <c r="O851" s="240">
        <f>ROUND(E851*N851,2)</f>
        <v>0.11</v>
      </c>
      <c r="P851" s="240">
        <v>0</v>
      </c>
      <c r="Q851" s="240">
        <f>ROUND(E851*P851,2)</f>
        <v>0</v>
      </c>
      <c r="R851" s="242" t="s">
        <v>952</v>
      </c>
      <c r="S851" s="242" t="s">
        <v>205</v>
      </c>
      <c r="T851" s="243" t="s">
        <v>206</v>
      </c>
      <c r="U851" s="221">
        <v>1.3080000000000001</v>
      </c>
      <c r="V851" s="221">
        <f>ROUND(E851*U851,2)</f>
        <v>18.84</v>
      </c>
      <c r="W851" s="221"/>
      <c r="X851" s="221" t="s">
        <v>207</v>
      </c>
      <c r="Y851" s="221" t="s">
        <v>208</v>
      </c>
      <c r="Z851" s="210"/>
      <c r="AA851" s="210"/>
      <c r="AB851" s="210"/>
      <c r="AC851" s="210"/>
      <c r="AD851" s="210"/>
      <c r="AE851" s="210"/>
      <c r="AF851" s="210"/>
      <c r="AG851" s="210" t="s">
        <v>209</v>
      </c>
      <c r="AH851" s="210"/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2" x14ac:dyDescent="0.2">
      <c r="A852" s="217"/>
      <c r="B852" s="218"/>
      <c r="C852" s="259" t="s">
        <v>981</v>
      </c>
      <c r="D852" s="250"/>
      <c r="E852" s="250"/>
      <c r="F852" s="250"/>
      <c r="G852" s="250"/>
      <c r="H852" s="221"/>
      <c r="I852" s="221"/>
      <c r="J852" s="221"/>
      <c r="K852" s="221"/>
      <c r="L852" s="221"/>
      <c r="M852" s="221"/>
      <c r="N852" s="220"/>
      <c r="O852" s="220"/>
      <c r="P852" s="220"/>
      <c r="Q852" s="220"/>
      <c r="R852" s="221"/>
      <c r="S852" s="221"/>
      <c r="T852" s="221"/>
      <c r="U852" s="221"/>
      <c r="V852" s="221"/>
      <c r="W852" s="221"/>
      <c r="X852" s="221"/>
      <c r="Y852" s="221"/>
      <c r="Z852" s="210"/>
      <c r="AA852" s="210"/>
      <c r="AB852" s="210"/>
      <c r="AC852" s="210"/>
      <c r="AD852" s="210"/>
      <c r="AE852" s="210"/>
      <c r="AF852" s="210"/>
      <c r="AG852" s="210" t="s">
        <v>260</v>
      </c>
      <c r="AH852" s="210"/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2" x14ac:dyDescent="0.2">
      <c r="A853" s="217"/>
      <c r="B853" s="218"/>
      <c r="C853" s="255" t="s">
        <v>982</v>
      </c>
      <c r="D853" s="223"/>
      <c r="E853" s="224">
        <v>14.4</v>
      </c>
      <c r="F853" s="221"/>
      <c r="G853" s="221"/>
      <c r="H853" s="221"/>
      <c r="I853" s="221"/>
      <c r="J853" s="221"/>
      <c r="K853" s="221"/>
      <c r="L853" s="221"/>
      <c r="M853" s="221"/>
      <c r="N853" s="220"/>
      <c r="O853" s="220"/>
      <c r="P853" s="220"/>
      <c r="Q853" s="220"/>
      <c r="R853" s="221"/>
      <c r="S853" s="221"/>
      <c r="T853" s="221"/>
      <c r="U853" s="221"/>
      <c r="V853" s="221"/>
      <c r="W853" s="221"/>
      <c r="X853" s="221"/>
      <c r="Y853" s="221"/>
      <c r="Z853" s="210"/>
      <c r="AA853" s="210"/>
      <c r="AB853" s="210"/>
      <c r="AC853" s="210"/>
      <c r="AD853" s="210"/>
      <c r="AE853" s="210"/>
      <c r="AF853" s="210"/>
      <c r="AG853" s="210" t="s">
        <v>213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2" x14ac:dyDescent="0.2">
      <c r="A854" s="217"/>
      <c r="B854" s="218"/>
      <c r="C854" s="256"/>
      <c r="D854" s="246"/>
      <c r="E854" s="246"/>
      <c r="F854" s="246"/>
      <c r="G854" s="246"/>
      <c r="H854" s="221"/>
      <c r="I854" s="221"/>
      <c r="J854" s="221"/>
      <c r="K854" s="221"/>
      <c r="L854" s="221"/>
      <c r="M854" s="221"/>
      <c r="N854" s="220"/>
      <c r="O854" s="220"/>
      <c r="P854" s="220"/>
      <c r="Q854" s="220"/>
      <c r="R854" s="221"/>
      <c r="S854" s="221"/>
      <c r="T854" s="221"/>
      <c r="U854" s="221"/>
      <c r="V854" s="221"/>
      <c r="W854" s="221"/>
      <c r="X854" s="221"/>
      <c r="Y854" s="221"/>
      <c r="Z854" s="210"/>
      <c r="AA854" s="210"/>
      <c r="AB854" s="210"/>
      <c r="AC854" s="210"/>
      <c r="AD854" s="210"/>
      <c r="AE854" s="210"/>
      <c r="AF854" s="210"/>
      <c r="AG854" s="210" t="s">
        <v>214</v>
      </c>
      <c r="AH854" s="210"/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ht="22.5" outlineLevel="1" x14ac:dyDescent="0.2">
      <c r="A855" s="237">
        <v>200</v>
      </c>
      <c r="B855" s="238" t="s">
        <v>983</v>
      </c>
      <c r="C855" s="253" t="s">
        <v>984</v>
      </c>
      <c r="D855" s="239" t="s">
        <v>356</v>
      </c>
      <c r="E855" s="240">
        <v>30</v>
      </c>
      <c r="F855" s="241"/>
      <c r="G855" s="242">
        <f>ROUND(E855*F855,2)</f>
        <v>0</v>
      </c>
      <c r="H855" s="241"/>
      <c r="I855" s="242">
        <f>ROUND(E855*H855,2)</f>
        <v>0</v>
      </c>
      <c r="J855" s="241"/>
      <c r="K855" s="242">
        <f>ROUND(E855*J855,2)</f>
        <v>0</v>
      </c>
      <c r="L855" s="242">
        <v>21</v>
      </c>
      <c r="M855" s="242">
        <f>G855*(1+L855/100)</f>
        <v>0</v>
      </c>
      <c r="N855" s="240">
        <v>1.5900000000000001E-3</v>
      </c>
      <c r="O855" s="240">
        <f>ROUND(E855*N855,2)</f>
        <v>0.05</v>
      </c>
      <c r="P855" s="240">
        <v>0</v>
      </c>
      <c r="Q855" s="240">
        <f>ROUND(E855*P855,2)</f>
        <v>0</v>
      </c>
      <c r="R855" s="242" t="s">
        <v>952</v>
      </c>
      <c r="S855" s="242" t="s">
        <v>205</v>
      </c>
      <c r="T855" s="243" t="s">
        <v>206</v>
      </c>
      <c r="U855" s="221">
        <v>0.36454999999999999</v>
      </c>
      <c r="V855" s="221">
        <f>ROUND(E855*U855,2)</f>
        <v>10.94</v>
      </c>
      <c r="W855" s="221"/>
      <c r="X855" s="221" t="s">
        <v>207</v>
      </c>
      <c r="Y855" s="221" t="s">
        <v>208</v>
      </c>
      <c r="Z855" s="210"/>
      <c r="AA855" s="210"/>
      <c r="AB855" s="210"/>
      <c r="AC855" s="210"/>
      <c r="AD855" s="210"/>
      <c r="AE855" s="210"/>
      <c r="AF855" s="210"/>
      <c r="AG855" s="210" t="s">
        <v>209</v>
      </c>
      <c r="AH855" s="210"/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2" x14ac:dyDescent="0.2">
      <c r="A856" s="217"/>
      <c r="B856" s="218"/>
      <c r="C856" s="259" t="s">
        <v>985</v>
      </c>
      <c r="D856" s="250"/>
      <c r="E856" s="250"/>
      <c r="F856" s="250"/>
      <c r="G856" s="250"/>
      <c r="H856" s="221"/>
      <c r="I856" s="221"/>
      <c r="J856" s="221"/>
      <c r="K856" s="221"/>
      <c r="L856" s="221"/>
      <c r="M856" s="221"/>
      <c r="N856" s="220"/>
      <c r="O856" s="220"/>
      <c r="P856" s="220"/>
      <c r="Q856" s="220"/>
      <c r="R856" s="221"/>
      <c r="S856" s="221"/>
      <c r="T856" s="221"/>
      <c r="U856" s="221"/>
      <c r="V856" s="221"/>
      <c r="W856" s="221"/>
      <c r="X856" s="221"/>
      <c r="Y856" s="221"/>
      <c r="Z856" s="210"/>
      <c r="AA856" s="210"/>
      <c r="AB856" s="210"/>
      <c r="AC856" s="210"/>
      <c r="AD856" s="210"/>
      <c r="AE856" s="210"/>
      <c r="AF856" s="210"/>
      <c r="AG856" s="210" t="s">
        <v>260</v>
      </c>
      <c r="AH856" s="210"/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outlineLevel="2" x14ac:dyDescent="0.2">
      <c r="A857" s="217"/>
      <c r="B857" s="218"/>
      <c r="C857" s="255" t="s">
        <v>986</v>
      </c>
      <c r="D857" s="223"/>
      <c r="E857" s="224">
        <v>30</v>
      </c>
      <c r="F857" s="221"/>
      <c r="G857" s="221"/>
      <c r="H857" s="221"/>
      <c r="I857" s="221"/>
      <c r="J857" s="221"/>
      <c r="K857" s="221"/>
      <c r="L857" s="221"/>
      <c r="M857" s="221"/>
      <c r="N857" s="220"/>
      <c r="O857" s="220"/>
      <c r="P857" s="220"/>
      <c r="Q857" s="220"/>
      <c r="R857" s="221"/>
      <c r="S857" s="221"/>
      <c r="T857" s="221"/>
      <c r="U857" s="221"/>
      <c r="V857" s="221"/>
      <c r="W857" s="221"/>
      <c r="X857" s="221"/>
      <c r="Y857" s="221"/>
      <c r="Z857" s="210"/>
      <c r="AA857" s="210"/>
      <c r="AB857" s="210"/>
      <c r="AC857" s="210"/>
      <c r="AD857" s="210"/>
      <c r="AE857" s="210"/>
      <c r="AF857" s="210"/>
      <c r="AG857" s="210" t="s">
        <v>213</v>
      </c>
      <c r="AH857" s="210">
        <v>0</v>
      </c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outlineLevel="2" x14ac:dyDescent="0.2">
      <c r="A858" s="217"/>
      <c r="B858" s="218"/>
      <c r="C858" s="256"/>
      <c r="D858" s="246"/>
      <c r="E858" s="246"/>
      <c r="F858" s="246"/>
      <c r="G858" s="246"/>
      <c r="H858" s="221"/>
      <c r="I858" s="221"/>
      <c r="J858" s="221"/>
      <c r="K858" s="221"/>
      <c r="L858" s="221"/>
      <c r="M858" s="221"/>
      <c r="N858" s="220"/>
      <c r="O858" s="220"/>
      <c r="P858" s="220"/>
      <c r="Q858" s="220"/>
      <c r="R858" s="221"/>
      <c r="S858" s="221"/>
      <c r="T858" s="221"/>
      <c r="U858" s="221"/>
      <c r="V858" s="221"/>
      <c r="W858" s="221"/>
      <c r="X858" s="221"/>
      <c r="Y858" s="221"/>
      <c r="Z858" s="210"/>
      <c r="AA858" s="210"/>
      <c r="AB858" s="210"/>
      <c r="AC858" s="210"/>
      <c r="AD858" s="210"/>
      <c r="AE858" s="210"/>
      <c r="AF858" s="210"/>
      <c r="AG858" s="210" t="s">
        <v>214</v>
      </c>
      <c r="AH858" s="210"/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ht="22.5" outlineLevel="1" x14ac:dyDescent="0.2">
      <c r="A859" s="237">
        <v>201</v>
      </c>
      <c r="B859" s="238" t="s">
        <v>987</v>
      </c>
      <c r="C859" s="253" t="s">
        <v>988</v>
      </c>
      <c r="D859" s="239" t="s">
        <v>366</v>
      </c>
      <c r="E859" s="240">
        <v>6</v>
      </c>
      <c r="F859" s="241"/>
      <c r="G859" s="242">
        <f>ROUND(E859*F859,2)</f>
        <v>0</v>
      </c>
      <c r="H859" s="241"/>
      <c r="I859" s="242">
        <f>ROUND(E859*H859,2)</f>
        <v>0</v>
      </c>
      <c r="J859" s="241"/>
      <c r="K859" s="242">
        <f>ROUND(E859*J859,2)</f>
        <v>0</v>
      </c>
      <c r="L859" s="242">
        <v>21</v>
      </c>
      <c r="M859" s="242">
        <f>G859*(1+L859/100)</f>
        <v>0</v>
      </c>
      <c r="N859" s="240">
        <v>4.6000000000000001E-4</v>
      </c>
      <c r="O859" s="240">
        <f>ROUND(E859*N859,2)</f>
        <v>0</v>
      </c>
      <c r="P859" s="240">
        <v>0</v>
      </c>
      <c r="Q859" s="240">
        <f>ROUND(E859*P859,2)</f>
        <v>0</v>
      </c>
      <c r="R859" s="242" t="s">
        <v>952</v>
      </c>
      <c r="S859" s="242" t="s">
        <v>205</v>
      </c>
      <c r="T859" s="243" t="s">
        <v>206</v>
      </c>
      <c r="U859" s="221">
        <v>9.085E-2</v>
      </c>
      <c r="V859" s="221">
        <f>ROUND(E859*U859,2)</f>
        <v>0.55000000000000004</v>
      </c>
      <c r="W859" s="221"/>
      <c r="X859" s="221" t="s">
        <v>207</v>
      </c>
      <c r="Y859" s="221" t="s">
        <v>208</v>
      </c>
      <c r="Z859" s="210"/>
      <c r="AA859" s="210"/>
      <c r="AB859" s="210"/>
      <c r="AC859" s="210"/>
      <c r="AD859" s="210"/>
      <c r="AE859" s="210"/>
      <c r="AF859" s="210"/>
      <c r="AG859" s="210" t="s">
        <v>209</v>
      </c>
      <c r="AH859" s="210"/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outlineLevel="2" x14ac:dyDescent="0.2">
      <c r="A860" s="217"/>
      <c r="B860" s="218"/>
      <c r="C860" s="257"/>
      <c r="D860" s="248"/>
      <c r="E860" s="248"/>
      <c r="F860" s="248"/>
      <c r="G860" s="248"/>
      <c r="H860" s="221"/>
      <c r="I860" s="221"/>
      <c r="J860" s="221"/>
      <c r="K860" s="221"/>
      <c r="L860" s="221"/>
      <c r="M860" s="221"/>
      <c r="N860" s="220"/>
      <c r="O860" s="220"/>
      <c r="P860" s="220"/>
      <c r="Q860" s="220"/>
      <c r="R860" s="221"/>
      <c r="S860" s="221"/>
      <c r="T860" s="221"/>
      <c r="U860" s="221"/>
      <c r="V860" s="221"/>
      <c r="W860" s="221"/>
      <c r="X860" s="221"/>
      <c r="Y860" s="221"/>
      <c r="Z860" s="210"/>
      <c r="AA860" s="210"/>
      <c r="AB860" s="210"/>
      <c r="AC860" s="210"/>
      <c r="AD860" s="210"/>
      <c r="AE860" s="210"/>
      <c r="AF860" s="210"/>
      <c r="AG860" s="210" t="s">
        <v>214</v>
      </c>
      <c r="AH860" s="210"/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1" x14ac:dyDescent="0.2">
      <c r="A861" s="237">
        <v>202</v>
      </c>
      <c r="B861" s="238" t="s">
        <v>989</v>
      </c>
      <c r="C861" s="253" t="s">
        <v>990</v>
      </c>
      <c r="D861" s="239" t="s">
        <v>263</v>
      </c>
      <c r="E861" s="240">
        <v>0.76188999999999996</v>
      </c>
      <c r="F861" s="241"/>
      <c r="G861" s="242">
        <f>ROUND(E861*F861,2)</f>
        <v>0</v>
      </c>
      <c r="H861" s="241"/>
      <c r="I861" s="242">
        <f>ROUND(E861*H861,2)</f>
        <v>0</v>
      </c>
      <c r="J861" s="241"/>
      <c r="K861" s="242">
        <f>ROUND(E861*J861,2)</f>
        <v>0</v>
      </c>
      <c r="L861" s="242">
        <v>21</v>
      </c>
      <c r="M861" s="242">
        <f>G861*(1+L861/100)</f>
        <v>0</v>
      </c>
      <c r="N861" s="240">
        <v>0</v>
      </c>
      <c r="O861" s="240">
        <f>ROUND(E861*N861,2)</f>
        <v>0</v>
      </c>
      <c r="P861" s="240">
        <v>0</v>
      </c>
      <c r="Q861" s="240">
        <f>ROUND(E861*P861,2)</f>
        <v>0</v>
      </c>
      <c r="R861" s="242" t="s">
        <v>952</v>
      </c>
      <c r="S861" s="242" t="s">
        <v>205</v>
      </c>
      <c r="T861" s="243" t="s">
        <v>206</v>
      </c>
      <c r="U861" s="221">
        <v>4.82</v>
      </c>
      <c r="V861" s="221">
        <f>ROUND(E861*U861,2)</f>
        <v>3.67</v>
      </c>
      <c r="W861" s="221"/>
      <c r="X861" s="221" t="s">
        <v>795</v>
      </c>
      <c r="Y861" s="221" t="s">
        <v>208</v>
      </c>
      <c r="Z861" s="210"/>
      <c r="AA861" s="210"/>
      <c r="AB861" s="210"/>
      <c r="AC861" s="210"/>
      <c r="AD861" s="210"/>
      <c r="AE861" s="210"/>
      <c r="AF861" s="210"/>
      <c r="AG861" s="210" t="s">
        <v>796</v>
      </c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2" x14ac:dyDescent="0.2">
      <c r="A862" s="217"/>
      <c r="B862" s="218"/>
      <c r="C862" s="254" t="s">
        <v>875</v>
      </c>
      <c r="D862" s="244"/>
      <c r="E862" s="244"/>
      <c r="F862" s="244"/>
      <c r="G862" s="244"/>
      <c r="H862" s="221"/>
      <c r="I862" s="221"/>
      <c r="J862" s="221"/>
      <c r="K862" s="221"/>
      <c r="L862" s="221"/>
      <c r="M862" s="221"/>
      <c r="N862" s="220"/>
      <c r="O862" s="220"/>
      <c r="P862" s="220"/>
      <c r="Q862" s="220"/>
      <c r="R862" s="221"/>
      <c r="S862" s="221"/>
      <c r="T862" s="221"/>
      <c r="U862" s="221"/>
      <c r="V862" s="221"/>
      <c r="W862" s="221"/>
      <c r="X862" s="221"/>
      <c r="Y862" s="221"/>
      <c r="Z862" s="210"/>
      <c r="AA862" s="210"/>
      <c r="AB862" s="210"/>
      <c r="AC862" s="210"/>
      <c r="AD862" s="210"/>
      <c r="AE862" s="210"/>
      <c r="AF862" s="210"/>
      <c r="AG862" s="210" t="s">
        <v>211</v>
      </c>
      <c r="AH862" s="210"/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2" x14ac:dyDescent="0.2">
      <c r="A863" s="217"/>
      <c r="B863" s="218"/>
      <c r="C863" s="256"/>
      <c r="D863" s="246"/>
      <c r="E863" s="246"/>
      <c r="F863" s="246"/>
      <c r="G863" s="246"/>
      <c r="H863" s="221"/>
      <c r="I863" s="221"/>
      <c r="J863" s="221"/>
      <c r="K863" s="221"/>
      <c r="L863" s="221"/>
      <c r="M863" s="221"/>
      <c r="N863" s="220"/>
      <c r="O863" s="220"/>
      <c r="P863" s="220"/>
      <c r="Q863" s="220"/>
      <c r="R863" s="221"/>
      <c r="S863" s="221"/>
      <c r="T863" s="221"/>
      <c r="U863" s="221"/>
      <c r="V863" s="221"/>
      <c r="W863" s="221"/>
      <c r="X863" s="221"/>
      <c r="Y863" s="221"/>
      <c r="Z863" s="210"/>
      <c r="AA863" s="210"/>
      <c r="AB863" s="210"/>
      <c r="AC863" s="210"/>
      <c r="AD863" s="210"/>
      <c r="AE863" s="210"/>
      <c r="AF863" s="210"/>
      <c r="AG863" s="210" t="s">
        <v>214</v>
      </c>
      <c r="AH863" s="210"/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x14ac:dyDescent="0.2">
      <c r="A864" s="230" t="s">
        <v>199</v>
      </c>
      <c r="B864" s="231" t="s">
        <v>141</v>
      </c>
      <c r="C864" s="252" t="s">
        <v>142</v>
      </c>
      <c r="D864" s="232"/>
      <c r="E864" s="233"/>
      <c r="F864" s="234"/>
      <c r="G864" s="234">
        <f>SUMIF(AG865:AG894,"&lt;&gt;NOR",G865:G894)</f>
        <v>0</v>
      </c>
      <c r="H864" s="234"/>
      <c r="I864" s="234">
        <f>SUM(I865:I894)</f>
        <v>0</v>
      </c>
      <c r="J864" s="234"/>
      <c r="K864" s="234">
        <f>SUM(K865:K894)</f>
        <v>0</v>
      </c>
      <c r="L864" s="234"/>
      <c r="M864" s="234">
        <f>SUM(M865:M894)</f>
        <v>0</v>
      </c>
      <c r="N864" s="233"/>
      <c r="O864" s="233">
        <f>SUM(O865:O894)</f>
        <v>20.66</v>
      </c>
      <c r="P864" s="233"/>
      <c r="Q864" s="233">
        <f>SUM(Q865:Q894)</f>
        <v>0</v>
      </c>
      <c r="R864" s="234"/>
      <c r="S864" s="234"/>
      <c r="T864" s="235"/>
      <c r="U864" s="229"/>
      <c r="V864" s="229">
        <f>SUM(V865:V894)</f>
        <v>302.40000000000003</v>
      </c>
      <c r="W864" s="229"/>
      <c r="X864" s="229"/>
      <c r="Y864" s="229"/>
      <c r="AG864" t="s">
        <v>200</v>
      </c>
    </row>
    <row r="865" spans="1:60" outlineLevel="1" x14ac:dyDescent="0.2">
      <c r="A865" s="237">
        <v>203</v>
      </c>
      <c r="B865" s="238" t="s">
        <v>991</v>
      </c>
      <c r="C865" s="253" t="s">
        <v>992</v>
      </c>
      <c r="D865" s="239" t="s">
        <v>254</v>
      </c>
      <c r="E865" s="240">
        <v>440</v>
      </c>
      <c r="F865" s="241"/>
      <c r="G865" s="242">
        <f>ROUND(E865*F865,2)</f>
        <v>0</v>
      </c>
      <c r="H865" s="241"/>
      <c r="I865" s="242">
        <f>ROUND(E865*H865,2)</f>
        <v>0</v>
      </c>
      <c r="J865" s="241"/>
      <c r="K865" s="242">
        <f>ROUND(E865*J865,2)</f>
        <v>0</v>
      </c>
      <c r="L865" s="242">
        <v>21</v>
      </c>
      <c r="M865" s="242">
        <f>G865*(1+L865/100)</f>
        <v>0</v>
      </c>
      <c r="N865" s="240">
        <v>4.5539999999999997E-2</v>
      </c>
      <c r="O865" s="240">
        <f>ROUND(E865*N865,2)</f>
        <v>20.04</v>
      </c>
      <c r="P865" s="240">
        <v>0</v>
      </c>
      <c r="Q865" s="240">
        <f>ROUND(E865*P865,2)</f>
        <v>0</v>
      </c>
      <c r="R865" s="242" t="s">
        <v>993</v>
      </c>
      <c r="S865" s="242" t="s">
        <v>205</v>
      </c>
      <c r="T865" s="243" t="s">
        <v>206</v>
      </c>
      <c r="U865" s="221">
        <v>0.42099999999999999</v>
      </c>
      <c r="V865" s="221">
        <f>ROUND(E865*U865,2)</f>
        <v>185.24</v>
      </c>
      <c r="W865" s="221"/>
      <c r="X865" s="221" t="s">
        <v>207</v>
      </c>
      <c r="Y865" s="221" t="s">
        <v>208</v>
      </c>
      <c r="Z865" s="210"/>
      <c r="AA865" s="210"/>
      <c r="AB865" s="210"/>
      <c r="AC865" s="210"/>
      <c r="AD865" s="210"/>
      <c r="AE865" s="210"/>
      <c r="AF865" s="210"/>
      <c r="AG865" s="210" t="s">
        <v>209</v>
      </c>
      <c r="AH865" s="210"/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outlineLevel="2" x14ac:dyDescent="0.2">
      <c r="A866" s="217"/>
      <c r="B866" s="218"/>
      <c r="C866" s="259" t="s">
        <v>994</v>
      </c>
      <c r="D866" s="250"/>
      <c r="E866" s="250"/>
      <c r="F866" s="250"/>
      <c r="G866" s="250"/>
      <c r="H866" s="221"/>
      <c r="I866" s="221"/>
      <c r="J866" s="221"/>
      <c r="K866" s="221"/>
      <c r="L866" s="221"/>
      <c r="M866" s="221"/>
      <c r="N866" s="220"/>
      <c r="O866" s="220"/>
      <c r="P866" s="220"/>
      <c r="Q866" s="220"/>
      <c r="R866" s="221"/>
      <c r="S866" s="221"/>
      <c r="T866" s="221"/>
      <c r="U866" s="221"/>
      <c r="V866" s="221"/>
      <c r="W866" s="221"/>
      <c r="X866" s="221"/>
      <c r="Y866" s="221"/>
      <c r="Z866" s="210"/>
      <c r="AA866" s="210"/>
      <c r="AB866" s="210"/>
      <c r="AC866" s="210"/>
      <c r="AD866" s="210"/>
      <c r="AE866" s="210"/>
      <c r="AF866" s="210"/>
      <c r="AG866" s="210" t="s">
        <v>260</v>
      </c>
      <c r="AH866" s="210"/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47" t="str">
        <f>C866</f>
        <v>Dodávka a montáž krytiny z tašek základních, větracích, poloviční a protisněhových háků včetně spojovacích prostředků.</v>
      </c>
      <c r="BB866" s="210"/>
      <c r="BC866" s="210"/>
      <c r="BD866" s="210"/>
      <c r="BE866" s="210"/>
      <c r="BF866" s="210"/>
      <c r="BG866" s="210"/>
      <c r="BH866" s="210"/>
    </row>
    <row r="867" spans="1:60" outlineLevel="2" x14ac:dyDescent="0.2">
      <c r="A867" s="217"/>
      <c r="B867" s="218"/>
      <c r="C867" s="256"/>
      <c r="D867" s="246"/>
      <c r="E867" s="246"/>
      <c r="F867" s="246"/>
      <c r="G867" s="246"/>
      <c r="H867" s="221"/>
      <c r="I867" s="221"/>
      <c r="J867" s="221"/>
      <c r="K867" s="221"/>
      <c r="L867" s="221"/>
      <c r="M867" s="221"/>
      <c r="N867" s="220"/>
      <c r="O867" s="220"/>
      <c r="P867" s="220"/>
      <c r="Q867" s="220"/>
      <c r="R867" s="221"/>
      <c r="S867" s="221"/>
      <c r="T867" s="221"/>
      <c r="U867" s="221"/>
      <c r="V867" s="221"/>
      <c r="W867" s="221"/>
      <c r="X867" s="221"/>
      <c r="Y867" s="221"/>
      <c r="Z867" s="210"/>
      <c r="AA867" s="210"/>
      <c r="AB867" s="210"/>
      <c r="AC867" s="210"/>
      <c r="AD867" s="210"/>
      <c r="AE867" s="210"/>
      <c r="AF867" s="210"/>
      <c r="AG867" s="210" t="s">
        <v>214</v>
      </c>
      <c r="AH867" s="210"/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1" x14ac:dyDescent="0.2">
      <c r="A868" s="237">
        <v>204</v>
      </c>
      <c r="B868" s="238" t="s">
        <v>995</v>
      </c>
      <c r="C868" s="253" t="s">
        <v>996</v>
      </c>
      <c r="D868" s="239" t="s">
        <v>366</v>
      </c>
      <c r="E868" s="240">
        <v>40</v>
      </c>
      <c r="F868" s="241"/>
      <c r="G868" s="242">
        <f>ROUND(E868*F868,2)</f>
        <v>0</v>
      </c>
      <c r="H868" s="241"/>
      <c r="I868" s="242">
        <f>ROUND(E868*H868,2)</f>
        <v>0</v>
      </c>
      <c r="J868" s="241"/>
      <c r="K868" s="242">
        <f>ROUND(E868*J868,2)</f>
        <v>0</v>
      </c>
      <c r="L868" s="242">
        <v>21</v>
      </c>
      <c r="M868" s="242">
        <f>G868*(1+L868/100)</f>
        <v>0</v>
      </c>
      <c r="N868" s="240">
        <v>2.8999999999999998E-3</v>
      </c>
      <c r="O868" s="240">
        <f>ROUND(E868*N868,2)</f>
        <v>0.12</v>
      </c>
      <c r="P868" s="240">
        <v>0</v>
      </c>
      <c r="Q868" s="240">
        <f>ROUND(E868*P868,2)</f>
        <v>0</v>
      </c>
      <c r="R868" s="242" t="s">
        <v>993</v>
      </c>
      <c r="S868" s="242" t="s">
        <v>205</v>
      </c>
      <c r="T868" s="243" t="s">
        <v>206</v>
      </c>
      <c r="U868" s="221">
        <v>0.05</v>
      </c>
      <c r="V868" s="221">
        <f>ROUND(E868*U868,2)</f>
        <v>2</v>
      </c>
      <c r="W868" s="221"/>
      <c r="X868" s="221" t="s">
        <v>207</v>
      </c>
      <c r="Y868" s="221" t="s">
        <v>208</v>
      </c>
      <c r="Z868" s="210"/>
      <c r="AA868" s="210"/>
      <c r="AB868" s="210"/>
      <c r="AC868" s="210"/>
      <c r="AD868" s="210"/>
      <c r="AE868" s="210"/>
      <c r="AF868" s="210"/>
      <c r="AG868" s="210" t="s">
        <v>209</v>
      </c>
      <c r="AH868" s="210"/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outlineLevel="2" x14ac:dyDescent="0.2">
      <c r="A869" s="217"/>
      <c r="B869" s="218"/>
      <c r="C869" s="259" t="s">
        <v>997</v>
      </c>
      <c r="D869" s="250"/>
      <c r="E869" s="250"/>
      <c r="F869" s="250"/>
      <c r="G869" s="250"/>
      <c r="H869" s="221"/>
      <c r="I869" s="221"/>
      <c r="J869" s="221"/>
      <c r="K869" s="221"/>
      <c r="L869" s="221"/>
      <c r="M869" s="221"/>
      <c r="N869" s="220"/>
      <c r="O869" s="220"/>
      <c r="P869" s="220"/>
      <c r="Q869" s="220"/>
      <c r="R869" s="221"/>
      <c r="S869" s="221"/>
      <c r="T869" s="221"/>
      <c r="U869" s="221"/>
      <c r="V869" s="221"/>
      <c r="W869" s="221"/>
      <c r="X869" s="221"/>
      <c r="Y869" s="221"/>
      <c r="Z869" s="210"/>
      <c r="AA869" s="210"/>
      <c r="AB869" s="210"/>
      <c r="AC869" s="210"/>
      <c r="AD869" s="210"/>
      <c r="AE869" s="210"/>
      <c r="AF869" s="210"/>
      <c r="AG869" s="210" t="s">
        <v>260</v>
      </c>
      <c r="AH869" s="210"/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outlineLevel="2" x14ac:dyDescent="0.2">
      <c r="A870" s="217"/>
      <c r="B870" s="218"/>
      <c r="C870" s="256"/>
      <c r="D870" s="246"/>
      <c r="E870" s="246"/>
      <c r="F870" s="246"/>
      <c r="G870" s="246"/>
      <c r="H870" s="221"/>
      <c r="I870" s="221"/>
      <c r="J870" s="221"/>
      <c r="K870" s="221"/>
      <c r="L870" s="221"/>
      <c r="M870" s="221"/>
      <c r="N870" s="220"/>
      <c r="O870" s="220"/>
      <c r="P870" s="220"/>
      <c r="Q870" s="220"/>
      <c r="R870" s="221"/>
      <c r="S870" s="221"/>
      <c r="T870" s="221"/>
      <c r="U870" s="221"/>
      <c r="V870" s="221"/>
      <c r="W870" s="221"/>
      <c r="X870" s="221"/>
      <c r="Y870" s="221"/>
      <c r="Z870" s="210"/>
      <c r="AA870" s="210"/>
      <c r="AB870" s="210"/>
      <c r="AC870" s="210"/>
      <c r="AD870" s="210"/>
      <c r="AE870" s="210"/>
      <c r="AF870" s="210"/>
      <c r="AG870" s="210" t="s">
        <v>214</v>
      </c>
      <c r="AH870" s="210"/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outlineLevel="1" x14ac:dyDescent="0.2">
      <c r="A871" s="237">
        <v>205</v>
      </c>
      <c r="B871" s="238" t="s">
        <v>998</v>
      </c>
      <c r="C871" s="253" t="s">
        <v>999</v>
      </c>
      <c r="D871" s="239" t="s">
        <v>356</v>
      </c>
      <c r="E871" s="240">
        <v>140.6</v>
      </c>
      <c r="F871" s="241"/>
      <c r="G871" s="242">
        <f>ROUND(E871*F871,2)</f>
        <v>0</v>
      </c>
      <c r="H871" s="241"/>
      <c r="I871" s="242">
        <f>ROUND(E871*H871,2)</f>
        <v>0</v>
      </c>
      <c r="J871" s="241"/>
      <c r="K871" s="242">
        <f>ROUND(E871*J871,2)</f>
        <v>0</v>
      </c>
      <c r="L871" s="242">
        <v>21</v>
      </c>
      <c r="M871" s="242">
        <f>G871*(1+L871/100)</f>
        <v>0</v>
      </c>
      <c r="N871" s="240">
        <v>1.0000000000000001E-5</v>
      </c>
      <c r="O871" s="240">
        <f>ROUND(E871*N871,2)</f>
        <v>0</v>
      </c>
      <c r="P871" s="240">
        <v>0</v>
      </c>
      <c r="Q871" s="240">
        <f>ROUND(E871*P871,2)</f>
        <v>0</v>
      </c>
      <c r="R871" s="242" t="s">
        <v>993</v>
      </c>
      <c r="S871" s="242" t="s">
        <v>205</v>
      </c>
      <c r="T871" s="243" t="s">
        <v>206</v>
      </c>
      <c r="U871" s="221">
        <v>0.32</v>
      </c>
      <c r="V871" s="221">
        <f>ROUND(E871*U871,2)</f>
        <v>44.99</v>
      </c>
      <c r="W871" s="221"/>
      <c r="X871" s="221" t="s">
        <v>207</v>
      </c>
      <c r="Y871" s="221" t="s">
        <v>208</v>
      </c>
      <c r="Z871" s="210"/>
      <c r="AA871" s="210"/>
      <c r="AB871" s="210"/>
      <c r="AC871" s="210"/>
      <c r="AD871" s="210"/>
      <c r="AE871" s="210"/>
      <c r="AF871" s="210"/>
      <c r="AG871" s="210" t="s">
        <v>209</v>
      </c>
      <c r="AH871" s="210"/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outlineLevel="2" x14ac:dyDescent="0.2">
      <c r="A872" s="217"/>
      <c r="B872" s="218"/>
      <c r="C872" s="259" t="s">
        <v>1000</v>
      </c>
      <c r="D872" s="250"/>
      <c r="E872" s="250"/>
      <c r="F872" s="250"/>
      <c r="G872" s="250"/>
      <c r="H872" s="221"/>
      <c r="I872" s="221"/>
      <c r="J872" s="221"/>
      <c r="K872" s="221"/>
      <c r="L872" s="221"/>
      <c r="M872" s="221"/>
      <c r="N872" s="220"/>
      <c r="O872" s="220"/>
      <c r="P872" s="220"/>
      <c r="Q872" s="220"/>
      <c r="R872" s="221"/>
      <c r="S872" s="221"/>
      <c r="T872" s="221"/>
      <c r="U872" s="221"/>
      <c r="V872" s="221"/>
      <c r="W872" s="221"/>
      <c r="X872" s="221"/>
      <c r="Y872" s="221"/>
      <c r="Z872" s="210"/>
      <c r="AA872" s="210"/>
      <c r="AB872" s="210"/>
      <c r="AC872" s="210"/>
      <c r="AD872" s="210"/>
      <c r="AE872" s="210"/>
      <c r="AF872" s="210"/>
      <c r="AG872" s="210" t="s">
        <v>260</v>
      </c>
      <c r="AH872" s="210"/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2" x14ac:dyDescent="0.2">
      <c r="A873" s="217"/>
      <c r="B873" s="218"/>
      <c r="C873" s="255" t="s">
        <v>1001</v>
      </c>
      <c r="D873" s="223"/>
      <c r="E873" s="224">
        <v>140.6</v>
      </c>
      <c r="F873" s="221"/>
      <c r="G873" s="221"/>
      <c r="H873" s="221"/>
      <c r="I873" s="221"/>
      <c r="J873" s="221"/>
      <c r="K873" s="221"/>
      <c r="L873" s="221"/>
      <c r="M873" s="221"/>
      <c r="N873" s="220"/>
      <c r="O873" s="220"/>
      <c r="P873" s="220"/>
      <c r="Q873" s="220"/>
      <c r="R873" s="221"/>
      <c r="S873" s="221"/>
      <c r="T873" s="221"/>
      <c r="U873" s="221"/>
      <c r="V873" s="221"/>
      <c r="W873" s="221"/>
      <c r="X873" s="221"/>
      <c r="Y873" s="221"/>
      <c r="Z873" s="210"/>
      <c r="AA873" s="210"/>
      <c r="AB873" s="210"/>
      <c r="AC873" s="210"/>
      <c r="AD873" s="210"/>
      <c r="AE873" s="210"/>
      <c r="AF873" s="210"/>
      <c r="AG873" s="210" t="s">
        <v>213</v>
      </c>
      <c r="AH873" s="210">
        <v>0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2" x14ac:dyDescent="0.2">
      <c r="A874" s="217"/>
      <c r="B874" s="218"/>
      <c r="C874" s="256"/>
      <c r="D874" s="246"/>
      <c r="E874" s="246"/>
      <c r="F874" s="246"/>
      <c r="G874" s="246"/>
      <c r="H874" s="221"/>
      <c r="I874" s="221"/>
      <c r="J874" s="221"/>
      <c r="K874" s="221"/>
      <c r="L874" s="221"/>
      <c r="M874" s="221"/>
      <c r="N874" s="220"/>
      <c r="O874" s="220"/>
      <c r="P874" s="220"/>
      <c r="Q874" s="220"/>
      <c r="R874" s="221"/>
      <c r="S874" s="221"/>
      <c r="T874" s="221"/>
      <c r="U874" s="221"/>
      <c r="V874" s="221"/>
      <c r="W874" s="221"/>
      <c r="X874" s="221"/>
      <c r="Y874" s="221"/>
      <c r="Z874" s="210"/>
      <c r="AA874" s="210"/>
      <c r="AB874" s="210"/>
      <c r="AC874" s="210"/>
      <c r="AD874" s="210"/>
      <c r="AE874" s="210"/>
      <c r="AF874" s="210"/>
      <c r="AG874" s="210" t="s">
        <v>214</v>
      </c>
      <c r="AH874" s="210"/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ht="22.5" outlineLevel="1" x14ac:dyDescent="0.2">
      <c r="A875" s="237">
        <v>206</v>
      </c>
      <c r="B875" s="238" t="s">
        <v>1002</v>
      </c>
      <c r="C875" s="253" t="s">
        <v>1003</v>
      </c>
      <c r="D875" s="239" t="s">
        <v>366</v>
      </c>
      <c r="E875" s="240">
        <v>2</v>
      </c>
      <c r="F875" s="241"/>
      <c r="G875" s="242">
        <f>ROUND(E875*F875,2)</f>
        <v>0</v>
      </c>
      <c r="H875" s="241"/>
      <c r="I875" s="242">
        <f>ROUND(E875*H875,2)</f>
        <v>0</v>
      </c>
      <c r="J875" s="241"/>
      <c r="K875" s="242">
        <f>ROUND(E875*J875,2)</f>
        <v>0</v>
      </c>
      <c r="L875" s="242">
        <v>21</v>
      </c>
      <c r="M875" s="242">
        <f>G875*(1+L875/100)</f>
        <v>0</v>
      </c>
      <c r="N875" s="240">
        <v>3.8500000000000001E-3</v>
      </c>
      <c r="O875" s="240">
        <f>ROUND(E875*N875,2)</f>
        <v>0.01</v>
      </c>
      <c r="P875" s="240">
        <v>0</v>
      </c>
      <c r="Q875" s="240">
        <f>ROUND(E875*P875,2)</f>
        <v>0</v>
      </c>
      <c r="R875" s="242" t="s">
        <v>993</v>
      </c>
      <c r="S875" s="242" t="s">
        <v>205</v>
      </c>
      <c r="T875" s="243" t="s">
        <v>206</v>
      </c>
      <c r="U875" s="221">
        <v>0.24</v>
      </c>
      <c r="V875" s="221">
        <f>ROUND(E875*U875,2)</f>
        <v>0.48</v>
      </c>
      <c r="W875" s="221"/>
      <c r="X875" s="221" t="s">
        <v>207</v>
      </c>
      <c r="Y875" s="221" t="s">
        <v>208</v>
      </c>
      <c r="Z875" s="210"/>
      <c r="AA875" s="210"/>
      <c r="AB875" s="210"/>
      <c r="AC875" s="210"/>
      <c r="AD875" s="210"/>
      <c r="AE875" s="210"/>
      <c r="AF875" s="210"/>
      <c r="AG875" s="210" t="s">
        <v>209</v>
      </c>
      <c r="AH875" s="210"/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2" x14ac:dyDescent="0.2">
      <c r="A876" s="217"/>
      <c r="B876" s="218"/>
      <c r="C876" s="259" t="s">
        <v>1004</v>
      </c>
      <c r="D876" s="250"/>
      <c r="E876" s="250"/>
      <c r="F876" s="250"/>
      <c r="G876" s="250"/>
      <c r="H876" s="221"/>
      <c r="I876" s="221"/>
      <c r="J876" s="221"/>
      <c r="K876" s="221"/>
      <c r="L876" s="221"/>
      <c r="M876" s="221"/>
      <c r="N876" s="220"/>
      <c r="O876" s="220"/>
      <c r="P876" s="220"/>
      <c r="Q876" s="220"/>
      <c r="R876" s="221"/>
      <c r="S876" s="221"/>
      <c r="T876" s="221"/>
      <c r="U876" s="221"/>
      <c r="V876" s="221"/>
      <c r="W876" s="221"/>
      <c r="X876" s="221"/>
      <c r="Y876" s="221"/>
      <c r="Z876" s="210"/>
      <c r="AA876" s="210"/>
      <c r="AB876" s="210"/>
      <c r="AC876" s="210"/>
      <c r="AD876" s="210"/>
      <c r="AE876" s="210"/>
      <c r="AF876" s="210"/>
      <c r="AG876" s="210" t="s">
        <v>260</v>
      </c>
      <c r="AH876" s="210"/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2" x14ac:dyDescent="0.2">
      <c r="A877" s="217"/>
      <c r="B877" s="218"/>
      <c r="C877" s="256"/>
      <c r="D877" s="246"/>
      <c r="E877" s="246"/>
      <c r="F877" s="246"/>
      <c r="G877" s="246"/>
      <c r="H877" s="221"/>
      <c r="I877" s="221"/>
      <c r="J877" s="221"/>
      <c r="K877" s="221"/>
      <c r="L877" s="221"/>
      <c r="M877" s="221"/>
      <c r="N877" s="220"/>
      <c r="O877" s="220"/>
      <c r="P877" s="220"/>
      <c r="Q877" s="220"/>
      <c r="R877" s="221"/>
      <c r="S877" s="221"/>
      <c r="T877" s="221"/>
      <c r="U877" s="221"/>
      <c r="V877" s="221"/>
      <c r="W877" s="221"/>
      <c r="X877" s="221"/>
      <c r="Y877" s="221"/>
      <c r="Z877" s="210"/>
      <c r="AA877" s="210"/>
      <c r="AB877" s="210"/>
      <c r="AC877" s="210"/>
      <c r="AD877" s="210"/>
      <c r="AE877" s="210"/>
      <c r="AF877" s="210"/>
      <c r="AG877" s="210" t="s">
        <v>214</v>
      </c>
      <c r="AH877" s="210"/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outlineLevel="1" x14ac:dyDescent="0.2">
      <c r="A878" s="237">
        <v>207</v>
      </c>
      <c r="B878" s="238" t="s">
        <v>1005</v>
      </c>
      <c r="C878" s="253" t="s">
        <v>1006</v>
      </c>
      <c r="D878" s="239" t="s">
        <v>356</v>
      </c>
      <c r="E878" s="240">
        <v>64.2</v>
      </c>
      <c r="F878" s="241"/>
      <c r="G878" s="242">
        <f>ROUND(E878*F878,2)</f>
        <v>0</v>
      </c>
      <c r="H878" s="241"/>
      <c r="I878" s="242">
        <f>ROUND(E878*H878,2)</f>
        <v>0</v>
      </c>
      <c r="J878" s="241"/>
      <c r="K878" s="242">
        <f>ROUND(E878*J878,2)</f>
        <v>0</v>
      </c>
      <c r="L878" s="242">
        <v>21</v>
      </c>
      <c r="M878" s="242">
        <f>G878*(1+L878/100)</f>
        <v>0</v>
      </c>
      <c r="N878" s="240">
        <v>5.1000000000000004E-4</v>
      </c>
      <c r="O878" s="240">
        <f>ROUND(E878*N878,2)</f>
        <v>0.03</v>
      </c>
      <c r="P878" s="240">
        <v>0</v>
      </c>
      <c r="Q878" s="240">
        <f>ROUND(E878*P878,2)</f>
        <v>0</v>
      </c>
      <c r="R878" s="242" t="s">
        <v>993</v>
      </c>
      <c r="S878" s="242" t="s">
        <v>205</v>
      </c>
      <c r="T878" s="243" t="s">
        <v>206</v>
      </c>
      <c r="U878" s="221">
        <v>6.7000000000000004E-2</v>
      </c>
      <c r="V878" s="221">
        <f>ROUND(E878*U878,2)</f>
        <v>4.3</v>
      </c>
      <c r="W878" s="221"/>
      <c r="X878" s="221" t="s">
        <v>207</v>
      </c>
      <c r="Y878" s="221" t="s">
        <v>208</v>
      </c>
      <c r="Z878" s="210"/>
      <c r="AA878" s="210"/>
      <c r="AB878" s="210"/>
      <c r="AC878" s="210"/>
      <c r="AD878" s="210"/>
      <c r="AE878" s="210"/>
      <c r="AF878" s="210"/>
      <c r="AG878" s="210" t="s">
        <v>209</v>
      </c>
      <c r="AH878" s="210"/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2" x14ac:dyDescent="0.2">
      <c r="A879" s="217"/>
      <c r="B879" s="218"/>
      <c r="C879" s="259" t="s">
        <v>1007</v>
      </c>
      <c r="D879" s="250"/>
      <c r="E879" s="250"/>
      <c r="F879" s="250"/>
      <c r="G879" s="250"/>
      <c r="H879" s="221"/>
      <c r="I879" s="221"/>
      <c r="J879" s="221"/>
      <c r="K879" s="221"/>
      <c r="L879" s="221"/>
      <c r="M879" s="221"/>
      <c r="N879" s="220"/>
      <c r="O879" s="220"/>
      <c r="P879" s="220"/>
      <c r="Q879" s="220"/>
      <c r="R879" s="221"/>
      <c r="S879" s="221"/>
      <c r="T879" s="221"/>
      <c r="U879" s="221"/>
      <c r="V879" s="221"/>
      <c r="W879" s="221"/>
      <c r="X879" s="221"/>
      <c r="Y879" s="221"/>
      <c r="Z879" s="210"/>
      <c r="AA879" s="210"/>
      <c r="AB879" s="210"/>
      <c r="AC879" s="210"/>
      <c r="AD879" s="210"/>
      <c r="AE879" s="210"/>
      <c r="AF879" s="210"/>
      <c r="AG879" s="210" t="s">
        <v>260</v>
      </c>
      <c r="AH879" s="210"/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outlineLevel="2" x14ac:dyDescent="0.2">
      <c r="A880" s="217"/>
      <c r="B880" s="218"/>
      <c r="C880" s="255" t="s">
        <v>1008</v>
      </c>
      <c r="D880" s="223"/>
      <c r="E880" s="224">
        <v>64.2</v>
      </c>
      <c r="F880" s="221"/>
      <c r="G880" s="221"/>
      <c r="H880" s="221"/>
      <c r="I880" s="221"/>
      <c r="J880" s="221"/>
      <c r="K880" s="221"/>
      <c r="L880" s="221"/>
      <c r="M880" s="221"/>
      <c r="N880" s="220"/>
      <c r="O880" s="220"/>
      <c r="P880" s="220"/>
      <c r="Q880" s="220"/>
      <c r="R880" s="221"/>
      <c r="S880" s="221"/>
      <c r="T880" s="221"/>
      <c r="U880" s="221"/>
      <c r="V880" s="221"/>
      <c r="W880" s="221"/>
      <c r="X880" s="221"/>
      <c r="Y880" s="221"/>
      <c r="Z880" s="210"/>
      <c r="AA880" s="210"/>
      <c r="AB880" s="210"/>
      <c r="AC880" s="210"/>
      <c r="AD880" s="210"/>
      <c r="AE880" s="210"/>
      <c r="AF880" s="210"/>
      <c r="AG880" s="210" t="s">
        <v>213</v>
      </c>
      <c r="AH880" s="210">
        <v>0</v>
      </c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outlineLevel="2" x14ac:dyDescent="0.2">
      <c r="A881" s="217"/>
      <c r="B881" s="218"/>
      <c r="C881" s="256"/>
      <c r="D881" s="246"/>
      <c r="E881" s="246"/>
      <c r="F881" s="246"/>
      <c r="G881" s="246"/>
      <c r="H881" s="221"/>
      <c r="I881" s="221"/>
      <c r="J881" s="221"/>
      <c r="K881" s="221"/>
      <c r="L881" s="221"/>
      <c r="M881" s="221"/>
      <c r="N881" s="220"/>
      <c r="O881" s="220"/>
      <c r="P881" s="220"/>
      <c r="Q881" s="220"/>
      <c r="R881" s="221"/>
      <c r="S881" s="221"/>
      <c r="T881" s="221"/>
      <c r="U881" s="221"/>
      <c r="V881" s="221"/>
      <c r="W881" s="221"/>
      <c r="X881" s="221"/>
      <c r="Y881" s="221"/>
      <c r="Z881" s="210"/>
      <c r="AA881" s="210"/>
      <c r="AB881" s="210"/>
      <c r="AC881" s="210"/>
      <c r="AD881" s="210"/>
      <c r="AE881" s="210"/>
      <c r="AF881" s="210"/>
      <c r="AG881" s="210" t="s">
        <v>214</v>
      </c>
      <c r="AH881" s="210"/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1" x14ac:dyDescent="0.2">
      <c r="A882" s="237">
        <v>208</v>
      </c>
      <c r="B882" s="238" t="s">
        <v>1009</v>
      </c>
      <c r="C882" s="253" t="s">
        <v>1010</v>
      </c>
      <c r="D882" s="239" t="s">
        <v>356</v>
      </c>
      <c r="E882" s="240">
        <v>64.2</v>
      </c>
      <c r="F882" s="241"/>
      <c r="G882" s="242">
        <f>ROUND(E882*F882,2)</f>
        <v>0</v>
      </c>
      <c r="H882" s="241"/>
      <c r="I882" s="242">
        <f>ROUND(E882*H882,2)</f>
        <v>0</v>
      </c>
      <c r="J882" s="241"/>
      <c r="K882" s="242">
        <f>ROUND(E882*J882,2)</f>
        <v>0</v>
      </c>
      <c r="L882" s="242">
        <v>21</v>
      </c>
      <c r="M882" s="242">
        <f>G882*(1+L882/100)</f>
        <v>0</v>
      </c>
      <c r="N882" s="240">
        <v>2.4000000000000001E-4</v>
      </c>
      <c r="O882" s="240">
        <f>ROUND(E882*N882,2)</f>
        <v>0.02</v>
      </c>
      <c r="P882" s="240">
        <v>0</v>
      </c>
      <c r="Q882" s="240">
        <f>ROUND(E882*P882,2)</f>
        <v>0</v>
      </c>
      <c r="R882" s="242" t="s">
        <v>993</v>
      </c>
      <c r="S882" s="242" t="s">
        <v>205</v>
      </c>
      <c r="T882" s="243" t="s">
        <v>206</v>
      </c>
      <c r="U882" s="221">
        <v>0.1</v>
      </c>
      <c r="V882" s="221">
        <f>ROUND(E882*U882,2)</f>
        <v>6.42</v>
      </c>
      <c r="W882" s="221"/>
      <c r="X882" s="221" t="s">
        <v>207</v>
      </c>
      <c r="Y882" s="221" t="s">
        <v>208</v>
      </c>
      <c r="Z882" s="210"/>
      <c r="AA882" s="210"/>
      <c r="AB882" s="210"/>
      <c r="AC882" s="210"/>
      <c r="AD882" s="210"/>
      <c r="AE882" s="210"/>
      <c r="AF882" s="210"/>
      <c r="AG882" s="210" t="s">
        <v>209</v>
      </c>
      <c r="AH882" s="210"/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outlineLevel="2" x14ac:dyDescent="0.2">
      <c r="A883" s="217"/>
      <c r="B883" s="218"/>
      <c r="C883" s="259" t="s">
        <v>1011</v>
      </c>
      <c r="D883" s="250"/>
      <c r="E883" s="250"/>
      <c r="F883" s="250"/>
      <c r="G883" s="250"/>
      <c r="H883" s="221"/>
      <c r="I883" s="221"/>
      <c r="J883" s="221"/>
      <c r="K883" s="221"/>
      <c r="L883" s="221"/>
      <c r="M883" s="221"/>
      <c r="N883" s="220"/>
      <c r="O883" s="220"/>
      <c r="P883" s="220"/>
      <c r="Q883" s="220"/>
      <c r="R883" s="221"/>
      <c r="S883" s="221"/>
      <c r="T883" s="221"/>
      <c r="U883" s="221"/>
      <c r="V883" s="221"/>
      <c r="W883" s="221"/>
      <c r="X883" s="221"/>
      <c r="Y883" s="221"/>
      <c r="Z883" s="210"/>
      <c r="AA883" s="210"/>
      <c r="AB883" s="210"/>
      <c r="AC883" s="210"/>
      <c r="AD883" s="210"/>
      <c r="AE883" s="210"/>
      <c r="AF883" s="210"/>
      <c r="AG883" s="210" t="s">
        <v>260</v>
      </c>
      <c r="AH883" s="210"/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outlineLevel="2" x14ac:dyDescent="0.2">
      <c r="A884" s="217"/>
      <c r="B884" s="218"/>
      <c r="C884" s="256"/>
      <c r="D884" s="246"/>
      <c r="E884" s="246"/>
      <c r="F884" s="246"/>
      <c r="G884" s="246"/>
      <c r="H884" s="221"/>
      <c r="I884" s="221"/>
      <c r="J884" s="221"/>
      <c r="K884" s="221"/>
      <c r="L884" s="221"/>
      <c r="M884" s="221"/>
      <c r="N884" s="220"/>
      <c r="O884" s="220"/>
      <c r="P884" s="220"/>
      <c r="Q884" s="220"/>
      <c r="R884" s="221"/>
      <c r="S884" s="221"/>
      <c r="T884" s="221"/>
      <c r="U884" s="221"/>
      <c r="V884" s="221"/>
      <c r="W884" s="221"/>
      <c r="X884" s="221"/>
      <c r="Y884" s="221"/>
      <c r="Z884" s="210"/>
      <c r="AA884" s="210"/>
      <c r="AB884" s="210"/>
      <c r="AC884" s="210"/>
      <c r="AD884" s="210"/>
      <c r="AE884" s="210"/>
      <c r="AF884" s="210"/>
      <c r="AG884" s="210" t="s">
        <v>214</v>
      </c>
      <c r="AH884" s="210"/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ht="22.5" outlineLevel="1" x14ac:dyDescent="0.2">
      <c r="A885" s="237">
        <v>209</v>
      </c>
      <c r="B885" s="238" t="s">
        <v>1012</v>
      </c>
      <c r="C885" s="253" t="s">
        <v>1013</v>
      </c>
      <c r="D885" s="239" t="s">
        <v>356</v>
      </c>
      <c r="E885" s="240">
        <v>28.1</v>
      </c>
      <c r="F885" s="241"/>
      <c r="G885" s="242">
        <f>ROUND(E885*F885,2)</f>
        <v>0</v>
      </c>
      <c r="H885" s="241"/>
      <c r="I885" s="242">
        <f>ROUND(E885*H885,2)</f>
        <v>0</v>
      </c>
      <c r="J885" s="241"/>
      <c r="K885" s="242">
        <f>ROUND(E885*J885,2)</f>
        <v>0</v>
      </c>
      <c r="L885" s="242">
        <v>21</v>
      </c>
      <c r="M885" s="242">
        <f>G885*(1+L885/100)</f>
        <v>0</v>
      </c>
      <c r="N885" s="240">
        <v>9.0500000000000008E-3</v>
      </c>
      <c r="O885" s="240">
        <f>ROUND(E885*N885,2)</f>
        <v>0.25</v>
      </c>
      <c r="P885" s="240">
        <v>0</v>
      </c>
      <c r="Q885" s="240">
        <f>ROUND(E885*P885,2)</f>
        <v>0</v>
      </c>
      <c r="R885" s="242" t="s">
        <v>993</v>
      </c>
      <c r="S885" s="242" t="s">
        <v>205</v>
      </c>
      <c r="T885" s="243" t="s">
        <v>206</v>
      </c>
      <c r="U885" s="221">
        <v>0.33</v>
      </c>
      <c r="V885" s="221">
        <f>ROUND(E885*U885,2)</f>
        <v>9.27</v>
      </c>
      <c r="W885" s="221"/>
      <c r="X885" s="221" t="s">
        <v>207</v>
      </c>
      <c r="Y885" s="221" t="s">
        <v>208</v>
      </c>
      <c r="Z885" s="210"/>
      <c r="AA885" s="210"/>
      <c r="AB885" s="210"/>
      <c r="AC885" s="210"/>
      <c r="AD885" s="210"/>
      <c r="AE885" s="210"/>
      <c r="AF885" s="210"/>
      <c r="AG885" s="210" t="s">
        <v>209</v>
      </c>
      <c r="AH885" s="210"/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outlineLevel="2" x14ac:dyDescent="0.2">
      <c r="A886" s="217"/>
      <c r="B886" s="218"/>
      <c r="C886" s="259" t="s">
        <v>1014</v>
      </c>
      <c r="D886" s="250"/>
      <c r="E886" s="250"/>
      <c r="F886" s="250"/>
      <c r="G886" s="250"/>
      <c r="H886" s="221"/>
      <c r="I886" s="221"/>
      <c r="J886" s="221"/>
      <c r="K886" s="221"/>
      <c r="L886" s="221"/>
      <c r="M886" s="221"/>
      <c r="N886" s="220"/>
      <c r="O886" s="220"/>
      <c r="P886" s="220"/>
      <c r="Q886" s="220"/>
      <c r="R886" s="221"/>
      <c r="S886" s="221"/>
      <c r="T886" s="221"/>
      <c r="U886" s="221"/>
      <c r="V886" s="221"/>
      <c r="W886" s="221"/>
      <c r="X886" s="221"/>
      <c r="Y886" s="221"/>
      <c r="Z886" s="210"/>
      <c r="AA886" s="210"/>
      <c r="AB886" s="210"/>
      <c r="AC886" s="210"/>
      <c r="AD886" s="210"/>
      <c r="AE886" s="210"/>
      <c r="AF886" s="210"/>
      <c r="AG886" s="210" t="s">
        <v>260</v>
      </c>
      <c r="AH886" s="210"/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47" t="str">
        <f>C886</f>
        <v>Dodávka a montáž hřebene včetně hřebenové latě, větracího pásu, ukončení hřebenáče a spojovacích prostředků.</v>
      </c>
      <c r="BB886" s="210"/>
      <c r="BC886" s="210"/>
      <c r="BD886" s="210"/>
      <c r="BE886" s="210"/>
      <c r="BF886" s="210"/>
      <c r="BG886" s="210"/>
      <c r="BH886" s="210"/>
    </row>
    <row r="887" spans="1:60" outlineLevel="2" x14ac:dyDescent="0.2">
      <c r="A887" s="217"/>
      <c r="B887" s="218"/>
      <c r="C887" s="256"/>
      <c r="D887" s="246"/>
      <c r="E887" s="246"/>
      <c r="F887" s="246"/>
      <c r="G887" s="246"/>
      <c r="H887" s="221"/>
      <c r="I887" s="221"/>
      <c r="J887" s="221"/>
      <c r="K887" s="221"/>
      <c r="L887" s="221"/>
      <c r="M887" s="221"/>
      <c r="N887" s="220"/>
      <c r="O887" s="220"/>
      <c r="P887" s="220"/>
      <c r="Q887" s="220"/>
      <c r="R887" s="221"/>
      <c r="S887" s="221"/>
      <c r="T887" s="221"/>
      <c r="U887" s="221"/>
      <c r="V887" s="221"/>
      <c r="W887" s="221"/>
      <c r="X887" s="221"/>
      <c r="Y887" s="221"/>
      <c r="Z887" s="210"/>
      <c r="AA887" s="210"/>
      <c r="AB887" s="210"/>
      <c r="AC887" s="210"/>
      <c r="AD887" s="210"/>
      <c r="AE887" s="210"/>
      <c r="AF887" s="210"/>
      <c r="AG887" s="210" t="s">
        <v>214</v>
      </c>
      <c r="AH887" s="210"/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ht="22.5" outlineLevel="1" x14ac:dyDescent="0.2">
      <c r="A888" s="237">
        <v>210</v>
      </c>
      <c r="B888" s="238" t="s">
        <v>1015</v>
      </c>
      <c r="C888" s="253" t="s">
        <v>1016</v>
      </c>
      <c r="D888" s="239" t="s">
        <v>356</v>
      </c>
      <c r="E888" s="240">
        <v>11.4</v>
      </c>
      <c r="F888" s="241"/>
      <c r="G888" s="242">
        <f>ROUND(E888*F888,2)</f>
        <v>0</v>
      </c>
      <c r="H888" s="241"/>
      <c r="I888" s="242">
        <f>ROUND(E888*H888,2)</f>
        <v>0</v>
      </c>
      <c r="J888" s="241"/>
      <c r="K888" s="242">
        <f>ROUND(E888*J888,2)</f>
        <v>0</v>
      </c>
      <c r="L888" s="242">
        <v>21</v>
      </c>
      <c r="M888" s="242">
        <f>G888*(1+L888/100)</f>
        <v>0</v>
      </c>
      <c r="N888" s="240">
        <v>9.8099999999999993E-3</v>
      </c>
      <c r="O888" s="240">
        <f>ROUND(E888*N888,2)</f>
        <v>0.11</v>
      </c>
      <c r="P888" s="240">
        <v>0</v>
      </c>
      <c r="Q888" s="240">
        <f>ROUND(E888*P888,2)</f>
        <v>0</v>
      </c>
      <c r="R888" s="242" t="s">
        <v>993</v>
      </c>
      <c r="S888" s="242" t="s">
        <v>205</v>
      </c>
      <c r="T888" s="243" t="s">
        <v>206</v>
      </c>
      <c r="U888" s="221">
        <v>0.5</v>
      </c>
      <c r="V888" s="221">
        <f>ROUND(E888*U888,2)</f>
        <v>5.7</v>
      </c>
      <c r="W888" s="221"/>
      <c r="X888" s="221" t="s">
        <v>207</v>
      </c>
      <c r="Y888" s="221" t="s">
        <v>208</v>
      </c>
      <c r="Z888" s="210"/>
      <c r="AA888" s="210"/>
      <c r="AB888" s="210"/>
      <c r="AC888" s="210"/>
      <c r="AD888" s="210"/>
      <c r="AE888" s="210"/>
      <c r="AF888" s="210"/>
      <c r="AG888" s="210" t="s">
        <v>209</v>
      </c>
      <c r="AH888" s="210"/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2" x14ac:dyDescent="0.2">
      <c r="A889" s="217"/>
      <c r="B889" s="218"/>
      <c r="C889" s="259" t="s">
        <v>1017</v>
      </c>
      <c r="D889" s="250"/>
      <c r="E889" s="250"/>
      <c r="F889" s="250"/>
      <c r="G889" s="250"/>
      <c r="H889" s="221"/>
      <c r="I889" s="221"/>
      <c r="J889" s="221"/>
      <c r="K889" s="221"/>
      <c r="L889" s="221"/>
      <c r="M889" s="221"/>
      <c r="N889" s="220"/>
      <c r="O889" s="220"/>
      <c r="P889" s="220"/>
      <c r="Q889" s="220"/>
      <c r="R889" s="221"/>
      <c r="S889" s="221"/>
      <c r="T889" s="221"/>
      <c r="U889" s="221"/>
      <c r="V889" s="221"/>
      <c r="W889" s="221"/>
      <c r="X889" s="221"/>
      <c r="Y889" s="221"/>
      <c r="Z889" s="210"/>
      <c r="AA889" s="210"/>
      <c r="AB889" s="210"/>
      <c r="AC889" s="210"/>
      <c r="AD889" s="210"/>
      <c r="AE889" s="210"/>
      <c r="AF889" s="210"/>
      <c r="AG889" s="210" t="s">
        <v>260</v>
      </c>
      <c r="AH889" s="210"/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2" x14ac:dyDescent="0.2">
      <c r="A890" s="217"/>
      <c r="B890" s="218"/>
      <c r="C890" s="255" t="s">
        <v>1018</v>
      </c>
      <c r="D890" s="223"/>
      <c r="E890" s="224">
        <v>11.4</v>
      </c>
      <c r="F890" s="221"/>
      <c r="G890" s="221"/>
      <c r="H890" s="221"/>
      <c r="I890" s="221"/>
      <c r="J890" s="221"/>
      <c r="K890" s="221"/>
      <c r="L890" s="221"/>
      <c r="M890" s="221"/>
      <c r="N890" s="220"/>
      <c r="O890" s="220"/>
      <c r="P890" s="220"/>
      <c r="Q890" s="220"/>
      <c r="R890" s="221"/>
      <c r="S890" s="221"/>
      <c r="T890" s="221"/>
      <c r="U890" s="221"/>
      <c r="V890" s="221"/>
      <c r="W890" s="221"/>
      <c r="X890" s="221"/>
      <c r="Y890" s="221"/>
      <c r="Z890" s="210"/>
      <c r="AA890" s="210"/>
      <c r="AB890" s="210"/>
      <c r="AC890" s="210"/>
      <c r="AD890" s="210"/>
      <c r="AE890" s="210"/>
      <c r="AF890" s="210"/>
      <c r="AG890" s="210" t="s">
        <v>213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2" x14ac:dyDescent="0.2">
      <c r="A891" s="217"/>
      <c r="B891" s="218"/>
      <c r="C891" s="256"/>
      <c r="D891" s="246"/>
      <c r="E891" s="246"/>
      <c r="F891" s="246"/>
      <c r="G891" s="246"/>
      <c r="H891" s="221"/>
      <c r="I891" s="221"/>
      <c r="J891" s="221"/>
      <c r="K891" s="221"/>
      <c r="L891" s="221"/>
      <c r="M891" s="221"/>
      <c r="N891" s="220"/>
      <c r="O891" s="220"/>
      <c r="P891" s="220"/>
      <c r="Q891" s="220"/>
      <c r="R891" s="221"/>
      <c r="S891" s="221"/>
      <c r="T891" s="221"/>
      <c r="U891" s="221"/>
      <c r="V891" s="221"/>
      <c r="W891" s="221"/>
      <c r="X891" s="221"/>
      <c r="Y891" s="221"/>
      <c r="Z891" s="210"/>
      <c r="AA891" s="210"/>
      <c r="AB891" s="210"/>
      <c r="AC891" s="210"/>
      <c r="AD891" s="210"/>
      <c r="AE891" s="210"/>
      <c r="AF891" s="210"/>
      <c r="AG891" s="210" t="s">
        <v>214</v>
      </c>
      <c r="AH891" s="210"/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ht="22.5" outlineLevel="1" x14ac:dyDescent="0.2">
      <c r="A892" s="237">
        <v>211</v>
      </c>
      <c r="B892" s="238" t="s">
        <v>1019</v>
      </c>
      <c r="C892" s="253" t="s">
        <v>1020</v>
      </c>
      <c r="D892" s="239" t="s">
        <v>254</v>
      </c>
      <c r="E892" s="240">
        <v>440</v>
      </c>
      <c r="F892" s="241"/>
      <c r="G892" s="242">
        <f>ROUND(E892*F892,2)</f>
        <v>0</v>
      </c>
      <c r="H892" s="241"/>
      <c r="I892" s="242">
        <f>ROUND(E892*H892,2)</f>
        <v>0</v>
      </c>
      <c r="J892" s="241"/>
      <c r="K892" s="242">
        <f>ROUND(E892*J892,2)</f>
        <v>0</v>
      </c>
      <c r="L892" s="242">
        <v>21</v>
      </c>
      <c r="M892" s="242">
        <f>G892*(1+L892/100)</f>
        <v>0</v>
      </c>
      <c r="N892" s="240">
        <v>1.8000000000000001E-4</v>
      </c>
      <c r="O892" s="240">
        <f>ROUND(E892*N892,2)</f>
        <v>0.08</v>
      </c>
      <c r="P892" s="240">
        <v>0</v>
      </c>
      <c r="Q892" s="240">
        <f>ROUND(E892*P892,2)</f>
        <v>0</v>
      </c>
      <c r="R892" s="242" t="s">
        <v>993</v>
      </c>
      <c r="S892" s="242" t="s">
        <v>205</v>
      </c>
      <c r="T892" s="243" t="s">
        <v>206</v>
      </c>
      <c r="U892" s="221">
        <v>0.1</v>
      </c>
      <c r="V892" s="221">
        <f>ROUND(E892*U892,2)</f>
        <v>44</v>
      </c>
      <c r="W892" s="221"/>
      <c r="X892" s="221" t="s">
        <v>207</v>
      </c>
      <c r="Y892" s="221" t="s">
        <v>208</v>
      </c>
      <c r="Z892" s="210"/>
      <c r="AA892" s="210"/>
      <c r="AB892" s="210"/>
      <c r="AC892" s="210"/>
      <c r="AD892" s="210"/>
      <c r="AE892" s="210"/>
      <c r="AF892" s="210"/>
      <c r="AG892" s="210" t="s">
        <v>209</v>
      </c>
      <c r="AH892" s="210"/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2" x14ac:dyDescent="0.2">
      <c r="A893" s="217"/>
      <c r="B893" s="218"/>
      <c r="C893" s="259" t="s">
        <v>1021</v>
      </c>
      <c r="D893" s="250"/>
      <c r="E893" s="250"/>
      <c r="F893" s="250"/>
      <c r="G893" s="250"/>
      <c r="H893" s="221"/>
      <c r="I893" s="221"/>
      <c r="J893" s="221"/>
      <c r="K893" s="221"/>
      <c r="L893" s="221"/>
      <c r="M893" s="221"/>
      <c r="N893" s="220"/>
      <c r="O893" s="220"/>
      <c r="P893" s="220"/>
      <c r="Q893" s="220"/>
      <c r="R893" s="221"/>
      <c r="S893" s="221"/>
      <c r="T893" s="221"/>
      <c r="U893" s="221"/>
      <c r="V893" s="221"/>
      <c r="W893" s="221"/>
      <c r="X893" s="221"/>
      <c r="Y893" s="221"/>
      <c r="Z893" s="210"/>
      <c r="AA893" s="210"/>
      <c r="AB893" s="210"/>
      <c r="AC893" s="210"/>
      <c r="AD893" s="210"/>
      <c r="AE893" s="210"/>
      <c r="AF893" s="210"/>
      <c r="AG893" s="210" t="s">
        <v>260</v>
      </c>
      <c r="AH893" s="210"/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2" x14ac:dyDescent="0.2">
      <c r="A894" s="217"/>
      <c r="B894" s="218"/>
      <c r="C894" s="256"/>
      <c r="D894" s="246"/>
      <c r="E894" s="246"/>
      <c r="F894" s="246"/>
      <c r="G894" s="246"/>
      <c r="H894" s="221"/>
      <c r="I894" s="221"/>
      <c r="J894" s="221"/>
      <c r="K894" s="221"/>
      <c r="L894" s="221"/>
      <c r="M894" s="221"/>
      <c r="N894" s="220"/>
      <c r="O894" s="220"/>
      <c r="P894" s="220"/>
      <c r="Q894" s="220"/>
      <c r="R894" s="221"/>
      <c r="S894" s="221"/>
      <c r="T894" s="221"/>
      <c r="U894" s="221"/>
      <c r="V894" s="221"/>
      <c r="W894" s="221"/>
      <c r="X894" s="221"/>
      <c r="Y894" s="221"/>
      <c r="Z894" s="210"/>
      <c r="AA894" s="210"/>
      <c r="AB894" s="210"/>
      <c r="AC894" s="210"/>
      <c r="AD894" s="210"/>
      <c r="AE894" s="210"/>
      <c r="AF894" s="210"/>
      <c r="AG894" s="210" t="s">
        <v>214</v>
      </c>
      <c r="AH894" s="210"/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x14ac:dyDescent="0.2">
      <c r="A895" s="230" t="s">
        <v>199</v>
      </c>
      <c r="B895" s="231" t="s">
        <v>143</v>
      </c>
      <c r="C895" s="252" t="s">
        <v>144</v>
      </c>
      <c r="D895" s="232"/>
      <c r="E895" s="233"/>
      <c r="F895" s="234"/>
      <c r="G895" s="234">
        <f>SUMIF(AG896:AG964,"&lt;&gt;NOR",G896:G964)</f>
        <v>0</v>
      </c>
      <c r="H895" s="234"/>
      <c r="I895" s="234">
        <f>SUM(I896:I964)</f>
        <v>0</v>
      </c>
      <c r="J895" s="234"/>
      <c r="K895" s="234">
        <f>SUM(K896:K964)</f>
        <v>0</v>
      </c>
      <c r="L895" s="234"/>
      <c r="M895" s="234">
        <f>SUM(M896:M964)</f>
        <v>0</v>
      </c>
      <c r="N895" s="233"/>
      <c r="O895" s="233">
        <f>SUM(O896:O964)</f>
        <v>1.02</v>
      </c>
      <c r="P895" s="233"/>
      <c r="Q895" s="233">
        <f>SUM(Q896:Q964)</f>
        <v>0</v>
      </c>
      <c r="R895" s="234"/>
      <c r="S895" s="234"/>
      <c r="T895" s="235"/>
      <c r="U895" s="229"/>
      <c r="V895" s="229">
        <f>SUM(V896:V964)</f>
        <v>104.09</v>
      </c>
      <c r="W895" s="229"/>
      <c r="X895" s="229"/>
      <c r="Y895" s="229"/>
      <c r="AG895" t="s">
        <v>200</v>
      </c>
    </row>
    <row r="896" spans="1:60" outlineLevel="1" x14ac:dyDescent="0.2">
      <c r="A896" s="237">
        <v>212</v>
      </c>
      <c r="B896" s="238" t="s">
        <v>1022</v>
      </c>
      <c r="C896" s="253" t="s">
        <v>1023</v>
      </c>
      <c r="D896" s="239" t="s">
        <v>366</v>
      </c>
      <c r="E896" s="240">
        <v>2</v>
      </c>
      <c r="F896" s="241"/>
      <c r="G896" s="242">
        <f>ROUND(E896*F896,2)</f>
        <v>0</v>
      </c>
      <c r="H896" s="241"/>
      <c r="I896" s="242">
        <f>ROUND(E896*H896,2)</f>
        <v>0</v>
      </c>
      <c r="J896" s="241"/>
      <c r="K896" s="242">
        <f>ROUND(E896*J896,2)</f>
        <v>0</v>
      </c>
      <c r="L896" s="242">
        <v>21</v>
      </c>
      <c r="M896" s="242">
        <f>G896*(1+L896/100)</f>
        <v>0</v>
      </c>
      <c r="N896" s="240">
        <v>2.7999999999999998E-4</v>
      </c>
      <c r="O896" s="240">
        <f>ROUND(E896*N896,2)</f>
        <v>0</v>
      </c>
      <c r="P896" s="240">
        <v>0</v>
      </c>
      <c r="Q896" s="240">
        <f>ROUND(E896*P896,2)</f>
        <v>0</v>
      </c>
      <c r="R896" s="242" t="s">
        <v>1024</v>
      </c>
      <c r="S896" s="242" t="s">
        <v>205</v>
      </c>
      <c r="T896" s="243" t="s">
        <v>206</v>
      </c>
      <c r="U896" s="221">
        <v>3.3759999999999999</v>
      </c>
      <c r="V896" s="221">
        <f>ROUND(E896*U896,2)</f>
        <v>6.75</v>
      </c>
      <c r="W896" s="221"/>
      <c r="X896" s="221" t="s">
        <v>207</v>
      </c>
      <c r="Y896" s="221" t="s">
        <v>208</v>
      </c>
      <c r="Z896" s="210"/>
      <c r="AA896" s="210"/>
      <c r="AB896" s="210"/>
      <c r="AC896" s="210"/>
      <c r="AD896" s="210"/>
      <c r="AE896" s="210"/>
      <c r="AF896" s="210"/>
      <c r="AG896" s="210" t="s">
        <v>209</v>
      </c>
      <c r="AH896" s="210"/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2" x14ac:dyDescent="0.2">
      <c r="A897" s="217"/>
      <c r="B897" s="218"/>
      <c r="C897" s="255" t="s">
        <v>1025</v>
      </c>
      <c r="D897" s="223"/>
      <c r="E897" s="224">
        <v>2</v>
      </c>
      <c r="F897" s="221"/>
      <c r="G897" s="221"/>
      <c r="H897" s="221"/>
      <c r="I897" s="221"/>
      <c r="J897" s="221"/>
      <c r="K897" s="221"/>
      <c r="L897" s="221"/>
      <c r="M897" s="221"/>
      <c r="N897" s="220"/>
      <c r="O897" s="220"/>
      <c r="P897" s="220"/>
      <c r="Q897" s="220"/>
      <c r="R897" s="221"/>
      <c r="S897" s="221"/>
      <c r="T897" s="221"/>
      <c r="U897" s="221"/>
      <c r="V897" s="221"/>
      <c r="W897" s="221"/>
      <c r="X897" s="221"/>
      <c r="Y897" s="221"/>
      <c r="Z897" s="210"/>
      <c r="AA897" s="210"/>
      <c r="AB897" s="210"/>
      <c r="AC897" s="210"/>
      <c r="AD897" s="210"/>
      <c r="AE897" s="210"/>
      <c r="AF897" s="210"/>
      <c r="AG897" s="210" t="s">
        <v>213</v>
      </c>
      <c r="AH897" s="210">
        <v>0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2" x14ac:dyDescent="0.2">
      <c r="A898" s="217"/>
      <c r="B898" s="218"/>
      <c r="C898" s="256"/>
      <c r="D898" s="246"/>
      <c r="E898" s="246"/>
      <c r="F898" s="246"/>
      <c r="G898" s="246"/>
      <c r="H898" s="221"/>
      <c r="I898" s="221"/>
      <c r="J898" s="221"/>
      <c r="K898" s="221"/>
      <c r="L898" s="221"/>
      <c r="M898" s="221"/>
      <c r="N898" s="220"/>
      <c r="O898" s="220"/>
      <c r="P898" s="220"/>
      <c r="Q898" s="220"/>
      <c r="R898" s="221"/>
      <c r="S898" s="221"/>
      <c r="T898" s="221"/>
      <c r="U898" s="221"/>
      <c r="V898" s="221"/>
      <c r="W898" s="221"/>
      <c r="X898" s="221"/>
      <c r="Y898" s="221"/>
      <c r="Z898" s="210"/>
      <c r="AA898" s="210"/>
      <c r="AB898" s="210"/>
      <c r="AC898" s="210"/>
      <c r="AD898" s="210"/>
      <c r="AE898" s="210"/>
      <c r="AF898" s="210"/>
      <c r="AG898" s="210" t="s">
        <v>214</v>
      </c>
      <c r="AH898" s="210"/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1" x14ac:dyDescent="0.2">
      <c r="A899" s="237">
        <v>213</v>
      </c>
      <c r="B899" s="238" t="s">
        <v>1026</v>
      </c>
      <c r="C899" s="253" t="s">
        <v>1027</v>
      </c>
      <c r="D899" s="239" t="s">
        <v>366</v>
      </c>
      <c r="E899" s="240">
        <v>2</v>
      </c>
      <c r="F899" s="241"/>
      <c r="G899" s="242">
        <f>ROUND(E899*F899,2)</f>
        <v>0</v>
      </c>
      <c r="H899" s="241"/>
      <c r="I899" s="242">
        <f>ROUND(E899*H899,2)</f>
        <v>0</v>
      </c>
      <c r="J899" s="241"/>
      <c r="K899" s="242">
        <f>ROUND(E899*J899,2)</f>
        <v>0</v>
      </c>
      <c r="L899" s="242">
        <v>21</v>
      </c>
      <c r="M899" s="242">
        <f>G899*(1+L899/100)</f>
        <v>0</v>
      </c>
      <c r="N899" s="240">
        <v>2.7999999999999998E-4</v>
      </c>
      <c r="O899" s="240">
        <f>ROUND(E899*N899,2)</f>
        <v>0</v>
      </c>
      <c r="P899" s="240">
        <v>0</v>
      </c>
      <c r="Q899" s="240">
        <f>ROUND(E899*P899,2)</f>
        <v>0</v>
      </c>
      <c r="R899" s="242" t="s">
        <v>1024</v>
      </c>
      <c r="S899" s="242" t="s">
        <v>205</v>
      </c>
      <c r="T899" s="243" t="s">
        <v>206</v>
      </c>
      <c r="U899" s="221">
        <v>0.72799999999999998</v>
      </c>
      <c r="V899" s="221">
        <f>ROUND(E899*U899,2)</f>
        <v>1.46</v>
      </c>
      <c r="W899" s="221"/>
      <c r="X899" s="221" t="s">
        <v>207</v>
      </c>
      <c r="Y899" s="221" t="s">
        <v>208</v>
      </c>
      <c r="Z899" s="210"/>
      <c r="AA899" s="210"/>
      <c r="AB899" s="210"/>
      <c r="AC899" s="210"/>
      <c r="AD899" s="210"/>
      <c r="AE899" s="210"/>
      <c r="AF899" s="210"/>
      <c r="AG899" s="210" t="s">
        <v>209</v>
      </c>
      <c r="AH899" s="210"/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2" x14ac:dyDescent="0.2">
      <c r="A900" s="217"/>
      <c r="B900" s="218"/>
      <c r="C900" s="257"/>
      <c r="D900" s="248"/>
      <c r="E900" s="248"/>
      <c r="F900" s="248"/>
      <c r="G900" s="248"/>
      <c r="H900" s="221"/>
      <c r="I900" s="221"/>
      <c r="J900" s="221"/>
      <c r="K900" s="221"/>
      <c r="L900" s="221"/>
      <c r="M900" s="221"/>
      <c r="N900" s="220"/>
      <c r="O900" s="220"/>
      <c r="P900" s="220"/>
      <c r="Q900" s="220"/>
      <c r="R900" s="221"/>
      <c r="S900" s="221"/>
      <c r="T900" s="221"/>
      <c r="U900" s="221"/>
      <c r="V900" s="221"/>
      <c r="W900" s="221"/>
      <c r="X900" s="221"/>
      <c r="Y900" s="221"/>
      <c r="Z900" s="210"/>
      <c r="AA900" s="210"/>
      <c r="AB900" s="210"/>
      <c r="AC900" s="210"/>
      <c r="AD900" s="210"/>
      <c r="AE900" s="210"/>
      <c r="AF900" s="210"/>
      <c r="AG900" s="210" t="s">
        <v>214</v>
      </c>
      <c r="AH900" s="210"/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1" x14ac:dyDescent="0.2">
      <c r="A901" s="237">
        <v>214</v>
      </c>
      <c r="B901" s="238" t="s">
        <v>1028</v>
      </c>
      <c r="C901" s="253" t="s">
        <v>1029</v>
      </c>
      <c r="D901" s="239" t="s">
        <v>366</v>
      </c>
      <c r="E901" s="240">
        <v>14</v>
      </c>
      <c r="F901" s="241"/>
      <c r="G901" s="242">
        <f>ROUND(E901*F901,2)</f>
        <v>0</v>
      </c>
      <c r="H901" s="241"/>
      <c r="I901" s="242">
        <f>ROUND(E901*H901,2)</f>
        <v>0</v>
      </c>
      <c r="J901" s="241"/>
      <c r="K901" s="242">
        <f>ROUND(E901*J901,2)</f>
        <v>0</v>
      </c>
      <c r="L901" s="242">
        <v>21</v>
      </c>
      <c r="M901" s="242">
        <f>G901*(1+L901/100)</f>
        <v>0</v>
      </c>
      <c r="N901" s="240">
        <v>2.0000000000000002E-5</v>
      </c>
      <c r="O901" s="240">
        <f>ROUND(E901*N901,2)</f>
        <v>0</v>
      </c>
      <c r="P901" s="240">
        <v>0</v>
      </c>
      <c r="Q901" s="240">
        <f>ROUND(E901*P901,2)</f>
        <v>0</v>
      </c>
      <c r="R901" s="242" t="s">
        <v>1024</v>
      </c>
      <c r="S901" s="242" t="s">
        <v>205</v>
      </c>
      <c r="T901" s="243" t="s">
        <v>206</v>
      </c>
      <c r="U901" s="221">
        <v>4.0199999999999996</v>
      </c>
      <c r="V901" s="221">
        <f>ROUND(E901*U901,2)</f>
        <v>56.28</v>
      </c>
      <c r="W901" s="221"/>
      <c r="X901" s="221" t="s">
        <v>207</v>
      </c>
      <c r="Y901" s="221" t="s">
        <v>208</v>
      </c>
      <c r="Z901" s="210"/>
      <c r="AA901" s="210"/>
      <c r="AB901" s="210"/>
      <c r="AC901" s="210"/>
      <c r="AD901" s="210"/>
      <c r="AE901" s="210"/>
      <c r="AF901" s="210"/>
      <c r="AG901" s="210" t="s">
        <v>209</v>
      </c>
      <c r="AH901" s="210"/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2" x14ac:dyDescent="0.2">
      <c r="A902" s="217"/>
      <c r="B902" s="218"/>
      <c r="C902" s="255" t="s">
        <v>1030</v>
      </c>
      <c r="D902" s="223"/>
      <c r="E902" s="224">
        <v>2</v>
      </c>
      <c r="F902" s="221"/>
      <c r="G902" s="221"/>
      <c r="H902" s="221"/>
      <c r="I902" s="221"/>
      <c r="J902" s="221"/>
      <c r="K902" s="221"/>
      <c r="L902" s="221"/>
      <c r="M902" s="221"/>
      <c r="N902" s="220"/>
      <c r="O902" s="220"/>
      <c r="P902" s="220"/>
      <c r="Q902" s="220"/>
      <c r="R902" s="221"/>
      <c r="S902" s="221"/>
      <c r="T902" s="221"/>
      <c r="U902" s="221"/>
      <c r="V902" s="221"/>
      <c r="W902" s="221"/>
      <c r="X902" s="221"/>
      <c r="Y902" s="221"/>
      <c r="Z902" s="210"/>
      <c r="AA902" s="210"/>
      <c r="AB902" s="210"/>
      <c r="AC902" s="210"/>
      <c r="AD902" s="210"/>
      <c r="AE902" s="210"/>
      <c r="AF902" s="210"/>
      <c r="AG902" s="210" t="s">
        <v>213</v>
      </c>
      <c r="AH902" s="210">
        <v>0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3" x14ac:dyDescent="0.2">
      <c r="A903" s="217"/>
      <c r="B903" s="218"/>
      <c r="C903" s="255" t="s">
        <v>1031</v>
      </c>
      <c r="D903" s="223"/>
      <c r="E903" s="224">
        <v>2</v>
      </c>
      <c r="F903" s="221"/>
      <c r="G903" s="221"/>
      <c r="H903" s="221"/>
      <c r="I903" s="221"/>
      <c r="J903" s="221"/>
      <c r="K903" s="221"/>
      <c r="L903" s="221"/>
      <c r="M903" s="221"/>
      <c r="N903" s="220"/>
      <c r="O903" s="220"/>
      <c r="P903" s="220"/>
      <c r="Q903" s="220"/>
      <c r="R903" s="221"/>
      <c r="S903" s="221"/>
      <c r="T903" s="221"/>
      <c r="U903" s="221"/>
      <c r="V903" s="221"/>
      <c r="W903" s="221"/>
      <c r="X903" s="221"/>
      <c r="Y903" s="221"/>
      <c r="Z903" s="210"/>
      <c r="AA903" s="210"/>
      <c r="AB903" s="210"/>
      <c r="AC903" s="210"/>
      <c r="AD903" s="210"/>
      <c r="AE903" s="210"/>
      <c r="AF903" s="210"/>
      <c r="AG903" s="210" t="s">
        <v>213</v>
      </c>
      <c r="AH903" s="210">
        <v>0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3" x14ac:dyDescent="0.2">
      <c r="A904" s="217"/>
      <c r="B904" s="218"/>
      <c r="C904" s="255" t="s">
        <v>1032</v>
      </c>
      <c r="D904" s="223"/>
      <c r="E904" s="224">
        <v>3</v>
      </c>
      <c r="F904" s="221"/>
      <c r="G904" s="221"/>
      <c r="H904" s="221"/>
      <c r="I904" s="221"/>
      <c r="J904" s="221"/>
      <c r="K904" s="221"/>
      <c r="L904" s="221"/>
      <c r="M904" s="221"/>
      <c r="N904" s="220"/>
      <c r="O904" s="220"/>
      <c r="P904" s="220"/>
      <c r="Q904" s="220"/>
      <c r="R904" s="221"/>
      <c r="S904" s="221"/>
      <c r="T904" s="221"/>
      <c r="U904" s="221"/>
      <c r="V904" s="221"/>
      <c r="W904" s="221"/>
      <c r="X904" s="221"/>
      <c r="Y904" s="221"/>
      <c r="Z904" s="210"/>
      <c r="AA904" s="210"/>
      <c r="AB904" s="210"/>
      <c r="AC904" s="210"/>
      <c r="AD904" s="210"/>
      <c r="AE904" s="210"/>
      <c r="AF904" s="210"/>
      <c r="AG904" s="210" t="s">
        <v>213</v>
      </c>
      <c r="AH904" s="210">
        <v>0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3" x14ac:dyDescent="0.2">
      <c r="A905" s="217"/>
      <c r="B905" s="218"/>
      <c r="C905" s="255" t="s">
        <v>1033</v>
      </c>
      <c r="D905" s="223"/>
      <c r="E905" s="224">
        <v>5</v>
      </c>
      <c r="F905" s="221"/>
      <c r="G905" s="221"/>
      <c r="H905" s="221"/>
      <c r="I905" s="221"/>
      <c r="J905" s="221"/>
      <c r="K905" s="221"/>
      <c r="L905" s="221"/>
      <c r="M905" s="221"/>
      <c r="N905" s="220"/>
      <c r="O905" s="220"/>
      <c r="P905" s="220"/>
      <c r="Q905" s="220"/>
      <c r="R905" s="221"/>
      <c r="S905" s="221"/>
      <c r="T905" s="221"/>
      <c r="U905" s="221"/>
      <c r="V905" s="221"/>
      <c r="W905" s="221"/>
      <c r="X905" s="221"/>
      <c r="Y905" s="221"/>
      <c r="Z905" s="210"/>
      <c r="AA905" s="210"/>
      <c r="AB905" s="210"/>
      <c r="AC905" s="210"/>
      <c r="AD905" s="210"/>
      <c r="AE905" s="210"/>
      <c r="AF905" s="210"/>
      <c r="AG905" s="210" t="s">
        <v>213</v>
      </c>
      <c r="AH905" s="210">
        <v>0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3" x14ac:dyDescent="0.2">
      <c r="A906" s="217"/>
      <c r="B906" s="218"/>
      <c r="C906" s="255" t="s">
        <v>711</v>
      </c>
      <c r="D906" s="223"/>
      <c r="E906" s="224">
        <v>1</v>
      </c>
      <c r="F906" s="221"/>
      <c r="G906" s="221"/>
      <c r="H906" s="221"/>
      <c r="I906" s="221"/>
      <c r="J906" s="221"/>
      <c r="K906" s="221"/>
      <c r="L906" s="221"/>
      <c r="M906" s="221"/>
      <c r="N906" s="220"/>
      <c r="O906" s="220"/>
      <c r="P906" s="220"/>
      <c r="Q906" s="220"/>
      <c r="R906" s="221"/>
      <c r="S906" s="221"/>
      <c r="T906" s="221"/>
      <c r="U906" s="221"/>
      <c r="V906" s="221"/>
      <c r="W906" s="221"/>
      <c r="X906" s="221"/>
      <c r="Y906" s="221"/>
      <c r="Z906" s="210"/>
      <c r="AA906" s="210"/>
      <c r="AB906" s="210"/>
      <c r="AC906" s="210"/>
      <c r="AD906" s="210"/>
      <c r="AE906" s="210"/>
      <c r="AF906" s="210"/>
      <c r="AG906" s="210" t="s">
        <v>213</v>
      </c>
      <c r="AH906" s="210">
        <v>0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3" x14ac:dyDescent="0.2">
      <c r="A907" s="217"/>
      <c r="B907" s="218"/>
      <c r="C907" s="255" t="s">
        <v>1034</v>
      </c>
      <c r="D907" s="223"/>
      <c r="E907" s="224">
        <v>1</v>
      </c>
      <c r="F907" s="221"/>
      <c r="G907" s="221"/>
      <c r="H907" s="221"/>
      <c r="I907" s="221"/>
      <c r="J907" s="221"/>
      <c r="K907" s="221"/>
      <c r="L907" s="221"/>
      <c r="M907" s="221"/>
      <c r="N907" s="220"/>
      <c r="O907" s="220"/>
      <c r="P907" s="220"/>
      <c r="Q907" s="220"/>
      <c r="R907" s="221"/>
      <c r="S907" s="221"/>
      <c r="T907" s="221"/>
      <c r="U907" s="221"/>
      <c r="V907" s="221"/>
      <c r="W907" s="221"/>
      <c r="X907" s="221"/>
      <c r="Y907" s="221"/>
      <c r="Z907" s="210"/>
      <c r="AA907" s="210"/>
      <c r="AB907" s="210"/>
      <c r="AC907" s="210"/>
      <c r="AD907" s="210"/>
      <c r="AE907" s="210"/>
      <c r="AF907" s="210"/>
      <c r="AG907" s="210" t="s">
        <v>213</v>
      </c>
      <c r="AH907" s="210">
        <v>0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2" x14ac:dyDescent="0.2">
      <c r="A908" s="217"/>
      <c r="B908" s="218"/>
      <c r="C908" s="256"/>
      <c r="D908" s="246"/>
      <c r="E908" s="246"/>
      <c r="F908" s="246"/>
      <c r="G908" s="246"/>
      <c r="H908" s="221"/>
      <c r="I908" s="221"/>
      <c r="J908" s="221"/>
      <c r="K908" s="221"/>
      <c r="L908" s="221"/>
      <c r="M908" s="221"/>
      <c r="N908" s="220"/>
      <c r="O908" s="220"/>
      <c r="P908" s="220"/>
      <c r="Q908" s="220"/>
      <c r="R908" s="221"/>
      <c r="S908" s="221"/>
      <c r="T908" s="221"/>
      <c r="U908" s="221"/>
      <c r="V908" s="221"/>
      <c r="W908" s="221"/>
      <c r="X908" s="221"/>
      <c r="Y908" s="221"/>
      <c r="Z908" s="210"/>
      <c r="AA908" s="210"/>
      <c r="AB908" s="210"/>
      <c r="AC908" s="210"/>
      <c r="AD908" s="210"/>
      <c r="AE908" s="210"/>
      <c r="AF908" s="210"/>
      <c r="AG908" s="210" t="s">
        <v>214</v>
      </c>
      <c r="AH908" s="210"/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1" x14ac:dyDescent="0.2">
      <c r="A909" s="237">
        <v>215</v>
      </c>
      <c r="B909" s="238" t="s">
        <v>1035</v>
      </c>
      <c r="C909" s="253" t="s">
        <v>1036</v>
      </c>
      <c r="D909" s="239" t="s">
        <v>366</v>
      </c>
      <c r="E909" s="240">
        <v>14</v>
      </c>
      <c r="F909" s="241"/>
      <c r="G909" s="242">
        <f>ROUND(E909*F909,2)</f>
        <v>0</v>
      </c>
      <c r="H909" s="241"/>
      <c r="I909" s="242">
        <f>ROUND(E909*H909,2)</f>
        <v>0</v>
      </c>
      <c r="J909" s="241"/>
      <c r="K909" s="242">
        <f>ROUND(E909*J909,2)</f>
        <v>0</v>
      </c>
      <c r="L909" s="242">
        <v>21</v>
      </c>
      <c r="M909" s="242">
        <f>G909*(1+L909/100)</f>
        <v>0</v>
      </c>
      <c r="N909" s="240">
        <v>0</v>
      </c>
      <c r="O909" s="240">
        <f>ROUND(E909*N909,2)</f>
        <v>0</v>
      </c>
      <c r="P909" s="240">
        <v>0</v>
      </c>
      <c r="Q909" s="240">
        <f>ROUND(E909*P909,2)</f>
        <v>0</v>
      </c>
      <c r="R909" s="242" t="s">
        <v>1024</v>
      </c>
      <c r="S909" s="242" t="s">
        <v>205</v>
      </c>
      <c r="T909" s="243" t="s">
        <v>206</v>
      </c>
      <c r="U909" s="221">
        <v>0.77500000000000002</v>
      </c>
      <c r="V909" s="221">
        <f>ROUND(E909*U909,2)</f>
        <v>10.85</v>
      </c>
      <c r="W909" s="221"/>
      <c r="X909" s="221" t="s">
        <v>207</v>
      </c>
      <c r="Y909" s="221" t="s">
        <v>208</v>
      </c>
      <c r="Z909" s="210"/>
      <c r="AA909" s="210"/>
      <c r="AB909" s="210"/>
      <c r="AC909" s="210"/>
      <c r="AD909" s="210"/>
      <c r="AE909" s="210"/>
      <c r="AF909" s="210"/>
      <c r="AG909" s="210" t="s">
        <v>209</v>
      </c>
      <c r="AH909" s="210"/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2" x14ac:dyDescent="0.2">
      <c r="A910" s="217"/>
      <c r="B910" s="218"/>
      <c r="C910" s="257"/>
      <c r="D910" s="248"/>
      <c r="E910" s="248"/>
      <c r="F910" s="248"/>
      <c r="G910" s="248"/>
      <c r="H910" s="221"/>
      <c r="I910" s="221"/>
      <c r="J910" s="221"/>
      <c r="K910" s="221"/>
      <c r="L910" s="221"/>
      <c r="M910" s="221"/>
      <c r="N910" s="220"/>
      <c r="O910" s="220"/>
      <c r="P910" s="220"/>
      <c r="Q910" s="220"/>
      <c r="R910" s="221"/>
      <c r="S910" s="221"/>
      <c r="T910" s="221"/>
      <c r="U910" s="221"/>
      <c r="V910" s="221"/>
      <c r="W910" s="221"/>
      <c r="X910" s="221"/>
      <c r="Y910" s="221"/>
      <c r="Z910" s="210"/>
      <c r="AA910" s="210"/>
      <c r="AB910" s="210"/>
      <c r="AC910" s="210"/>
      <c r="AD910" s="210"/>
      <c r="AE910" s="210"/>
      <c r="AF910" s="210"/>
      <c r="AG910" s="210" t="s">
        <v>214</v>
      </c>
      <c r="AH910" s="210"/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1" x14ac:dyDescent="0.2">
      <c r="A911" s="237">
        <v>216</v>
      </c>
      <c r="B911" s="238" t="s">
        <v>1037</v>
      </c>
      <c r="C911" s="253" t="s">
        <v>1038</v>
      </c>
      <c r="D911" s="239" t="s">
        <v>366</v>
      </c>
      <c r="E911" s="240">
        <v>1</v>
      </c>
      <c r="F911" s="241"/>
      <c r="G911" s="242">
        <f>ROUND(E911*F911,2)</f>
        <v>0</v>
      </c>
      <c r="H911" s="241"/>
      <c r="I911" s="242">
        <f>ROUND(E911*H911,2)</f>
        <v>0</v>
      </c>
      <c r="J911" s="241"/>
      <c r="K911" s="242">
        <f>ROUND(E911*J911,2)</f>
        <v>0</v>
      </c>
      <c r="L911" s="242">
        <v>21</v>
      </c>
      <c r="M911" s="242">
        <f>G911*(1+L911/100)</f>
        <v>0</v>
      </c>
      <c r="N911" s="240">
        <v>8.9999999999999998E-4</v>
      </c>
      <c r="O911" s="240">
        <f>ROUND(E911*N911,2)</f>
        <v>0</v>
      </c>
      <c r="P911" s="240">
        <v>0</v>
      </c>
      <c r="Q911" s="240">
        <f>ROUND(E911*P911,2)</f>
        <v>0</v>
      </c>
      <c r="R911" s="242"/>
      <c r="S911" s="242" t="s">
        <v>348</v>
      </c>
      <c r="T911" s="243" t="s">
        <v>206</v>
      </c>
      <c r="U911" s="221">
        <v>2.29</v>
      </c>
      <c r="V911" s="221">
        <f>ROUND(E911*U911,2)</f>
        <v>2.29</v>
      </c>
      <c r="W911" s="221"/>
      <c r="X911" s="221" t="s">
        <v>207</v>
      </c>
      <c r="Y911" s="221" t="s">
        <v>208</v>
      </c>
      <c r="Z911" s="210"/>
      <c r="AA911" s="210"/>
      <c r="AB911" s="210"/>
      <c r="AC911" s="210"/>
      <c r="AD911" s="210"/>
      <c r="AE911" s="210"/>
      <c r="AF911" s="210"/>
      <c r="AG911" s="210" t="s">
        <v>209</v>
      </c>
      <c r="AH911" s="210"/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2" x14ac:dyDescent="0.2">
      <c r="A912" s="217"/>
      <c r="B912" s="218"/>
      <c r="C912" s="255" t="s">
        <v>1039</v>
      </c>
      <c r="D912" s="223"/>
      <c r="E912" s="224">
        <v>1</v>
      </c>
      <c r="F912" s="221"/>
      <c r="G912" s="221"/>
      <c r="H912" s="221"/>
      <c r="I912" s="221"/>
      <c r="J912" s="221"/>
      <c r="K912" s="221"/>
      <c r="L912" s="221"/>
      <c r="M912" s="221"/>
      <c r="N912" s="220"/>
      <c r="O912" s="220"/>
      <c r="P912" s="220"/>
      <c r="Q912" s="220"/>
      <c r="R912" s="221"/>
      <c r="S912" s="221"/>
      <c r="T912" s="221"/>
      <c r="U912" s="221"/>
      <c r="V912" s="221"/>
      <c r="W912" s="221"/>
      <c r="X912" s="221"/>
      <c r="Y912" s="221"/>
      <c r="Z912" s="210"/>
      <c r="AA912" s="210"/>
      <c r="AB912" s="210"/>
      <c r="AC912" s="210"/>
      <c r="AD912" s="210"/>
      <c r="AE912" s="210"/>
      <c r="AF912" s="210"/>
      <c r="AG912" s="210" t="s">
        <v>213</v>
      </c>
      <c r="AH912" s="210">
        <v>0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2" x14ac:dyDescent="0.2">
      <c r="A913" s="217"/>
      <c r="B913" s="218"/>
      <c r="C913" s="256"/>
      <c r="D913" s="246"/>
      <c r="E913" s="246"/>
      <c r="F913" s="246"/>
      <c r="G913" s="246"/>
      <c r="H913" s="221"/>
      <c r="I913" s="221"/>
      <c r="J913" s="221"/>
      <c r="K913" s="221"/>
      <c r="L913" s="221"/>
      <c r="M913" s="221"/>
      <c r="N913" s="220"/>
      <c r="O913" s="220"/>
      <c r="P913" s="220"/>
      <c r="Q913" s="220"/>
      <c r="R913" s="221"/>
      <c r="S913" s="221"/>
      <c r="T913" s="221"/>
      <c r="U913" s="221"/>
      <c r="V913" s="221"/>
      <c r="W913" s="221"/>
      <c r="X913" s="221"/>
      <c r="Y913" s="221"/>
      <c r="Z913" s="210"/>
      <c r="AA913" s="210"/>
      <c r="AB913" s="210"/>
      <c r="AC913" s="210"/>
      <c r="AD913" s="210"/>
      <c r="AE913" s="210"/>
      <c r="AF913" s="210"/>
      <c r="AG913" s="210" t="s">
        <v>214</v>
      </c>
      <c r="AH913" s="210"/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1" x14ac:dyDescent="0.2">
      <c r="A914" s="237">
        <v>217</v>
      </c>
      <c r="B914" s="238" t="s">
        <v>1040</v>
      </c>
      <c r="C914" s="253" t="s">
        <v>1041</v>
      </c>
      <c r="D914" s="239" t="s">
        <v>366</v>
      </c>
      <c r="E914" s="240">
        <v>3</v>
      </c>
      <c r="F914" s="241"/>
      <c r="G914" s="242">
        <f>ROUND(E914*F914,2)</f>
        <v>0</v>
      </c>
      <c r="H914" s="241"/>
      <c r="I914" s="242">
        <f>ROUND(E914*H914,2)</f>
        <v>0</v>
      </c>
      <c r="J914" s="241"/>
      <c r="K914" s="242">
        <f>ROUND(E914*J914,2)</f>
        <v>0</v>
      </c>
      <c r="L914" s="242">
        <v>21</v>
      </c>
      <c r="M914" s="242">
        <f>G914*(1+L914/100)</f>
        <v>0</v>
      </c>
      <c r="N914" s="240">
        <v>1.1999999999999999E-3</v>
      </c>
      <c r="O914" s="240">
        <f>ROUND(E914*N914,2)</f>
        <v>0</v>
      </c>
      <c r="P914" s="240">
        <v>0</v>
      </c>
      <c r="Q914" s="240">
        <f>ROUND(E914*P914,2)</f>
        <v>0</v>
      </c>
      <c r="R914" s="242"/>
      <c r="S914" s="242" t="s">
        <v>348</v>
      </c>
      <c r="T914" s="243" t="s">
        <v>206</v>
      </c>
      <c r="U914" s="221">
        <v>2.72</v>
      </c>
      <c r="V914" s="221">
        <f>ROUND(E914*U914,2)</f>
        <v>8.16</v>
      </c>
      <c r="W914" s="221"/>
      <c r="X914" s="221" t="s">
        <v>207</v>
      </c>
      <c r="Y914" s="221" t="s">
        <v>208</v>
      </c>
      <c r="Z914" s="210"/>
      <c r="AA914" s="210"/>
      <c r="AB914" s="210"/>
      <c r="AC914" s="210"/>
      <c r="AD914" s="210"/>
      <c r="AE914" s="210"/>
      <c r="AF914" s="210"/>
      <c r="AG914" s="210" t="s">
        <v>209</v>
      </c>
      <c r="AH914" s="210"/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2" x14ac:dyDescent="0.2">
      <c r="A915" s="217"/>
      <c r="B915" s="218"/>
      <c r="C915" s="255" t="s">
        <v>1042</v>
      </c>
      <c r="D915" s="223"/>
      <c r="E915" s="224">
        <v>1</v>
      </c>
      <c r="F915" s="221"/>
      <c r="G915" s="221"/>
      <c r="H915" s="221"/>
      <c r="I915" s="221"/>
      <c r="J915" s="221"/>
      <c r="K915" s="221"/>
      <c r="L915" s="221"/>
      <c r="M915" s="221"/>
      <c r="N915" s="220"/>
      <c r="O915" s="220"/>
      <c r="P915" s="220"/>
      <c r="Q915" s="220"/>
      <c r="R915" s="221"/>
      <c r="S915" s="221"/>
      <c r="T915" s="221"/>
      <c r="U915" s="221"/>
      <c r="V915" s="221"/>
      <c r="W915" s="221"/>
      <c r="X915" s="221"/>
      <c r="Y915" s="221"/>
      <c r="Z915" s="210"/>
      <c r="AA915" s="210"/>
      <c r="AB915" s="210"/>
      <c r="AC915" s="210"/>
      <c r="AD915" s="210"/>
      <c r="AE915" s="210"/>
      <c r="AF915" s="210"/>
      <c r="AG915" s="210" t="s">
        <v>213</v>
      </c>
      <c r="AH915" s="210">
        <v>0</v>
      </c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3" x14ac:dyDescent="0.2">
      <c r="A916" s="217"/>
      <c r="B916" s="218"/>
      <c r="C916" s="255" t="s">
        <v>1043</v>
      </c>
      <c r="D916" s="223"/>
      <c r="E916" s="224">
        <v>2</v>
      </c>
      <c r="F916" s="221"/>
      <c r="G916" s="221"/>
      <c r="H916" s="221"/>
      <c r="I916" s="221"/>
      <c r="J916" s="221"/>
      <c r="K916" s="221"/>
      <c r="L916" s="221"/>
      <c r="M916" s="221"/>
      <c r="N916" s="220"/>
      <c r="O916" s="220"/>
      <c r="P916" s="220"/>
      <c r="Q916" s="220"/>
      <c r="R916" s="221"/>
      <c r="S916" s="221"/>
      <c r="T916" s="221"/>
      <c r="U916" s="221"/>
      <c r="V916" s="221"/>
      <c r="W916" s="221"/>
      <c r="X916" s="221"/>
      <c r="Y916" s="221"/>
      <c r="Z916" s="210"/>
      <c r="AA916" s="210"/>
      <c r="AB916" s="210"/>
      <c r="AC916" s="210"/>
      <c r="AD916" s="210"/>
      <c r="AE916" s="210"/>
      <c r="AF916" s="210"/>
      <c r="AG916" s="210" t="s">
        <v>213</v>
      </c>
      <c r="AH916" s="210">
        <v>0</v>
      </c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2" x14ac:dyDescent="0.2">
      <c r="A917" s="217"/>
      <c r="B917" s="218"/>
      <c r="C917" s="256"/>
      <c r="D917" s="246"/>
      <c r="E917" s="246"/>
      <c r="F917" s="246"/>
      <c r="G917" s="246"/>
      <c r="H917" s="221"/>
      <c r="I917" s="221"/>
      <c r="J917" s="221"/>
      <c r="K917" s="221"/>
      <c r="L917" s="221"/>
      <c r="M917" s="221"/>
      <c r="N917" s="220"/>
      <c r="O917" s="220"/>
      <c r="P917" s="220"/>
      <c r="Q917" s="220"/>
      <c r="R917" s="221"/>
      <c r="S917" s="221"/>
      <c r="T917" s="221"/>
      <c r="U917" s="221"/>
      <c r="V917" s="221"/>
      <c r="W917" s="221"/>
      <c r="X917" s="221"/>
      <c r="Y917" s="221"/>
      <c r="Z917" s="210"/>
      <c r="AA917" s="210"/>
      <c r="AB917" s="210"/>
      <c r="AC917" s="210"/>
      <c r="AD917" s="210"/>
      <c r="AE917" s="210"/>
      <c r="AF917" s="210"/>
      <c r="AG917" s="210" t="s">
        <v>214</v>
      </c>
      <c r="AH917" s="210"/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1" x14ac:dyDescent="0.2">
      <c r="A918" s="237">
        <v>218</v>
      </c>
      <c r="B918" s="238" t="s">
        <v>1044</v>
      </c>
      <c r="C918" s="253" t="s">
        <v>1045</v>
      </c>
      <c r="D918" s="239" t="s">
        <v>366</v>
      </c>
      <c r="E918" s="240">
        <v>6</v>
      </c>
      <c r="F918" s="241"/>
      <c r="G918" s="242">
        <f>ROUND(E918*F918,2)</f>
        <v>0</v>
      </c>
      <c r="H918" s="241"/>
      <c r="I918" s="242">
        <f>ROUND(E918*H918,2)</f>
        <v>0</v>
      </c>
      <c r="J918" s="241"/>
      <c r="K918" s="242">
        <f>ROUND(E918*J918,2)</f>
        <v>0</v>
      </c>
      <c r="L918" s="242">
        <v>21</v>
      </c>
      <c r="M918" s="242">
        <f>G918*(1+L918/100)</f>
        <v>0</v>
      </c>
      <c r="N918" s="240">
        <v>1.65E-3</v>
      </c>
      <c r="O918" s="240">
        <f>ROUND(E918*N918,2)</f>
        <v>0.01</v>
      </c>
      <c r="P918" s="240">
        <v>0</v>
      </c>
      <c r="Q918" s="240">
        <f>ROUND(E918*P918,2)</f>
        <v>0</v>
      </c>
      <c r="R918" s="242"/>
      <c r="S918" s="242" t="s">
        <v>348</v>
      </c>
      <c r="T918" s="243" t="s">
        <v>206</v>
      </c>
      <c r="U918" s="221">
        <v>3.05</v>
      </c>
      <c r="V918" s="221">
        <f>ROUND(E918*U918,2)</f>
        <v>18.3</v>
      </c>
      <c r="W918" s="221"/>
      <c r="X918" s="221" t="s">
        <v>207</v>
      </c>
      <c r="Y918" s="221" t="s">
        <v>208</v>
      </c>
      <c r="Z918" s="210"/>
      <c r="AA918" s="210"/>
      <c r="AB918" s="210"/>
      <c r="AC918" s="210"/>
      <c r="AD918" s="210"/>
      <c r="AE918" s="210"/>
      <c r="AF918" s="210"/>
      <c r="AG918" s="210" t="s">
        <v>209</v>
      </c>
      <c r="AH918" s="210"/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2" x14ac:dyDescent="0.2">
      <c r="A919" s="217"/>
      <c r="B919" s="218"/>
      <c r="C919" s="255" t="s">
        <v>1046</v>
      </c>
      <c r="D919" s="223"/>
      <c r="E919" s="224">
        <v>6</v>
      </c>
      <c r="F919" s="221"/>
      <c r="G919" s="221"/>
      <c r="H919" s="221"/>
      <c r="I919" s="221"/>
      <c r="J919" s="221"/>
      <c r="K919" s="221"/>
      <c r="L919" s="221"/>
      <c r="M919" s="221"/>
      <c r="N919" s="220"/>
      <c r="O919" s="220"/>
      <c r="P919" s="220"/>
      <c r="Q919" s="220"/>
      <c r="R919" s="221"/>
      <c r="S919" s="221"/>
      <c r="T919" s="221"/>
      <c r="U919" s="221"/>
      <c r="V919" s="221"/>
      <c r="W919" s="221"/>
      <c r="X919" s="221"/>
      <c r="Y919" s="221"/>
      <c r="Z919" s="210"/>
      <c r="AA919" s="210"/>
      <c r="AB919" s="210"/>
      <c r="AC919" s="210"/>
      <c r="AD919" s="210"/>
      <c r="AE919" s="210"/>
      <c r="AF919" s="210"/>
      <c r="AG919" s="210" t="s">
        <v>213</v>
      </c>
      <c r="AH919" s="210">
        <v>0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2" x14ac:dyDescent="0.2">
      <c r="A920" s="217"/>
      <c r="B920" s="218"/>
      <c r="C920" s="256"/>
      <c r="D920" s="246"/>
      <c r="E920" s="246"/>
      <c r="F920" s="246"/>
      <c r="G920" s="246"/>
      <c r="H920" s="221"/>
      <c r="I920" s="221"/>
      <c r="J920" s="221"/>
      <c r="K920" s="221"/>
      <c r="L920" s="221"/>
      <c r="M920" s="221"/>
      <c r="N920" s="220"/>
      <c r="O920" s="220"/>
      <c r="P920" s="220"/>
      <c r="Q920" s="220"/>
      <c r="R920" s="221"/>
      <c r="S920" s="221"/>
      <c r="T920" s="221"/>
      <c r="U920" s="221"/>
      <c r="V920" s="221"/>
      <c r="W920" s="221"/>
      <c r="X920" s="221"/>
      <c r="Y920" s="221"/>
      <c r="Z920" s="210"/>
      <c r="AA920" s="210"/>
      <c r="AB920" s="210"/>
      <c r="AC920" s="210"/>
      <c r="AD920" s="210"/>
      <c r="AE920" s="210"/>
      <c r="AF920" s="210"/>
      <c r="AG920" s="210" t="s">
        <v>214</v>
      </c>
      <c r="AH920" s="210"/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ht="22.5" outlineLevel="1" x14ac:dyDescent="0.2">
      <c r="A921" s="237">
        <v>219</v>
      </c>
      <c r="B921" s="238" t="s">
        <v>1047</v>
      </c>
      <c r="C921" s="253" t="s">
        <v>1048</v>
      </c>
      <c r="D921" s="239" t="s">
        <v>366</v>
      </c>
      <c r="E921" s="240">
        <v>1</v>
      </c>
      <c r="F921" s="241"/>
      <c r="G921" s="242">
        <f>ROUND(E921*F921,2)</f>
        <v>0</v>
      </c>
      <c r="H921" s="241"/>
      <c r="I921" s="242">
        <f>ROUND(E921*H921,2)</f>
        <v>0</v>
      </c>
      <c r="J921" s="241"/>
      <c r="K921" s="242">
        <f>ROUND(E921*J921,2)</f>
        <v>0</v>
      </c>
      <c r="L921" s="242">
        <v>21</v>
      </c>
      <c r="M921" s="242">
        <f>G921*(1+L921/100)</f>
        <v>0</v>
      </c>
      <c r="N921" s="240">
        <v>0</v>
      </c>
      <c r="O921" s="240">
        <f>ROUND(E921*N921,2)</f>
        <v>0</v>
      </c>
      <c r="P921" s="240">
        <v>0</v>
      </c>
      <c r="Q921" s="240">
        <f>ROUND(E921*P921,2)</f>
        <v>0</v>
      </c>
      <c r="R921" s="242"/>
      <c r="S921" s="242" t="s">
        <v>348</v>
      </c>
      <c r="T921" s="243" t="s">
        <v>349</v>
      </c>
      <c r="U921" s="221">
        <v>0</v>
      </c>
      <c r="V921" s="221">
        <f>ROUND(E921*U921,2)</f>
        <v>0</v>
      </c>
      <c r="W921" s="221"/>
      <c r="X921" s="221" t="s">
        <v>207</v>
      </c>
      <c r="Y921" s="221" t="s">
        <v>208</v>
      </c>
      <c r="Z921" s="210"/>
      <c r="AA921" s="210"/>
      <c r="AB921" s="210"/>
      <c r="AC921" s="210"/>
      <c r="AD921" s="210"/>
      <c r="AE921" s="210"/>
      <c r="AF921" s="210"/>
      <c r="AG921" s="210" t="s">
        <v>209</v>
      </c>
      <c r="AH921" s="210"/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2" x14ac:dyDescent="0.2">
      <c r="A922" s="217"/>
      <c r="B922" s="218"/>
      <c r="C922" s="255" t="s">
        <v>1049</v>
      </c>
      <c r="D922" s="223"/>
      <c r="E922" s="224">
        <v>1</v>
      </c>
      <c r="F922" s="221"/>
      <c r="G922" s="221"/>
      <c r="H922" s="221"/>
      <c r="I922" s="221"/>
      <c r="J922" s="221"/>
      <c r="K922" s="221"/>
      <c r="L922" s="221"/>
      <c r="M922" s="221"/>
      <c r="N922" s="220"/>
      <c r="O922" s="220"/>
      <c r="P922" s="220"/>
      <c r="Q922" s="220"/>
      <c r="R922" s="221"/>
      <c r="S922" s="221"/>
      <c r="T922" s="221"/>
      <c r="U922" s="221"/>
      <c r="V922" s="221"/>
      <c r="W922" s="221"/>
      <c r="X922" s="221"/>
      <c r="Y922" s="221"/>
      <c r="Z922" s="210"/>
      <c r="AA922" s="210"/>
      <c r="AB922" s="210"/>
      <c r="AC922" s="210"/>
      <c r="AD922" s="210"/>
      <c r="AE922" s="210"/>
      <c r="AF922" s="210"/>
      <c r="AG922" s="210" t="s">
        <v>213</v>
      </c>
      <c r="AH922" s="210">
        <v>0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2" x14ac:dyDescent="0.2">
      <c r="A923" s="217"/>
      <c r="B923" s="218"/>
      <c r="C923" s="256"/>
      <c r="D923" s="246"/>
      <c r="E923" s="246"/>
      <c r="F923" s="246"/>
      <c r="G923" s="246"/>
      <c r="H923" s="221"/>
      <c r="I923" s="221"/>
      <c r="J923" s="221"/>
      <c r="K923" s="221"/>
      <c r="L923" s="221"/>
      <c r="M923" s="221"/>
      <c r="N923" s="220"/>
      <c r="O923" s="220"/>
      <c r="P923" s="220"/>
      <c r="Q923" s="220"/>
      <c r="R923" s="221"/>
      <c r="S923" s="221"/>
      <c r="T923" s="221"/>
      <c r="U923" s="221"/>
      <c r="V923" s="221"/>
      <c r="W923" s="221"/>
      <c r="X923" s="221"/>
      <c r="Y923" s="221"/>
      <c r="Z923" s="210"/>
      <c r="AA923" s="210"/>
      <c r="AB923" s="210"/>
      <c r="AC923" s="210"/>
      <c r="AD923" s="210"/>
      <c r="AE923" s="210"/>
      <c r="AF923" s="210"/>
      <c r="AG923" s="210" t="s">
        <v>214</v>
      </c>
      <c r="AH923" s="210"/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1" x14ac:dyDescent="0.2">
      <c r="A924" s="237">
        <v>220</v>
      </c>
      <c r="B924" s="238" t="s">
        <v>1050</v>
      </c>
      <c r="C924" s="253" t="s">
        <v>1051</v>
      </c>
      <c r="D924" s="239" t="s">
        <v>366</v>
      </c>
      <c r="E924" s="240">
        <v>14</v>
      </c>
      <c r="F924" s="241"/>
      <c r="G924" s="242">
        <f>ROUND(E924*F924,2)</f>
        <v>0</v>
      </c>
      <c r="H924" s="241"/>
      <c r="I924" s="242">
        <f>ROUND(E924*H924,2)</f>
        <v>0</v>
      </c>
      <c r="J924" s="241"/>
      <c r="K924" s="242">
        <f>ROUND(E924*J924,2)</f>
        <v>0</v>
      </c>
      <c r="L924" s="242">
        <v>21</v>
      </c>
      <c r="M924" s="242">
        <f>G924*(1+L924/100)</f>
        <v>0</v>
      </c>
      <c r="N924" s="240">
        <v>8.0000000000000004E-4</v>
      </c>
      <c r="O924" s="240">
        <f>ROUND(E924*N924,2)</f>
        <v>0.01</v>
      </c>
      <c r="P924" s="240">
        <v>0</v>
      </c>
      <c r="Q924" s="240">
        <f>ROUND(E924*P924,2)</f>
        <v>0</v>
      </c>
      <c r="R924" s="242"/>
      <c r="S924" s="242" t="s">
        <v>348</v>
      </c>
      <c r="T924" s="243" t="s">
        <v>206</v>
      </c>
      <c r="U924" s="221">
        <v>0</v>
      </c>
      <c r="V924" s="221">
        <f>ROUND(E924*U924,2)</f>
        <v>0</v>
      </c>
      <c r="W924" s="221"/>
      <c r="X924" s="221" t="s">
        <v>372</v>
      </c>
      <c r="Y924" s="221" t="s">
        <v>208</v>
      </c>
      <c r="Z924" s="210"/>
      <c r="AA924" s="210"/>
      <c r="AB924" s="210"/>
      <c r="AC924" s="210"/>
      <c r="AD924" s="210"/>
      <c r="AE924" s="210"/>
      <c r="AF924" s="210"/>
      <c r="AG924" s="210" t="s">
        <v>373</v>
      </c>
      <c r="AH924" s="210"/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2" x14ac:dyDescent="0.2">
      <c r="A925" s="217"/>
      <c r="B925" s="218"/>
      <c r="C925" s="257"/>
      <c r="D925" s="248"/>
      <c r="E925" s="248"/>
      <c r="F925" s="248"/>
      <c r="G925" s="248"/>
      <c r="H925" s="221"/>
      <c r="I925" s="221"/>
      <c r="J925" s="221"/>
      <c r="K925" s="221"/>
      <c r="L925" s="221"/>
      <c r="M925" s="221"/>
      <c r="N925" s="220"/>
      <c r="O925" s="220"/>
      <c r="P925" s="220"/>
      <c r="Q925" s="220"/>
      <c r="R925" s="221"/>
      <c r="S925" s="221"/>
      <c r="T925" s="221"/>
      <c r="U925" s="221"/>
      <c r="V925" s="221"/>
      <c r="W925" s="221"/>
      <c r="X925" s="221"/>
      <c r="Y925" s="221"/>
      <c r="Z925" s="210"/>
      <c r="AA925" s="210"/>
      <c r="AB925" s="210"/>
      <c r="AC925" s="210"/>
      <c r="AD925" s="210"/>
      <c r="AE925" s="210"/>
      <c r="AF925" s="210"/>
      <c r="AG925" s="210" t="s">
        <v>214</v>
      </c>
      <c r="AH925" s="210"/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ht="22.5" outlineLevel="1" x14ac:dyDescent="0.2">
      <c r="A926" s="237">
        <v>221</v>
      </c>
      <c r="B926" s="238" t="s">
        <v>1052</v>
      </c>
      <c r="C926" s="253" t="s">
        <v>1053</v>
      </c>
      <c r="D926" s="239" t="s">
        <v>366</v>
      </c>
      <c r="E926" s="240">
        <v>1</v>
      </c>
      <c r="F926" s="241"/>
      <c r="G926" s="242">
        <f>ROUND(E926*F926,2)</f>
        <v>0</v>
      </c>
      <c r="H926" s="241"/>
      <c r="I926" s="242">
        <f>ROUND(E926*H926,2)</f>
        <v>0</v>
      </c>
      <c r="J926" s="241"/>
      <c r="K926" s="242">
        <f>ROUND(E926*J926,2)</f>
        <v>0</v>
      </c>
      <c r="L926" s="242">
        <v>21</v>
      </c>
      <c r="M926" s="242">
        <f>G926*(1+L926/100)</f>
        <v>0</v>
      </c>
      <c r="N926" s="240">
        <v>4.0500000000000001E-2</v>
      </c>
      <c r="O926" s="240">
        <f>ROUND(E926*N926,2)</f>
        <v>0.04</v>
      </c>
      <c r="P926" s="240">
        <v>0</v>
      </c>
      <c r="Q926" s="240">
        <f>ROUND(E926*P926,2)</f>
        <v>0</v>
      </c>
      <c r="R926" s="242"/>
      <c r="S926" s="242" t="s">
        <v>348</v>
      </c>
      <c r="T926" s="243" t="s">
        <v>206</v>
      </c>
      <c r="U926" s="221">
        <v>0</v>
      </c>
      <c r="V926" s="221">
        <f>ROUND(E926*U926,2)</f>
        <v>0</v>
      </c>
      <c r="W926" s="221"/>
      <c r="X926" s="221" t="s">
        <v>372</v>
      </c>
      <c r="Y926" s="221" t="s">
        <v>208</v>
      </c>
      <c r="Z926" s="210"/>
      <c r="AA926" s="210"/>
      <c r="AB926" s="210"/>
      <c r="AC926" s="210"/>
      <c r="AD926" s="210"/>
      <c r="AE926" s="210"/>
      <c r="AF926" s="210"/>
      <c r="AG926" s="210" t="s">
        <v>373</v>
      </c>
      <c r="AH926" s="210"/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2" x14ac:dyDescent="0.2">
      <c r="A927" s="217"/>
      <c r="B927" s="218"/>
      <c r="C927" s="255" t="s">
        <v>1039</v>
      </c>
      <c r="D927" s="223"/>
      <c r="E927" s="224">
        <v>1</v>
      </c>
      <c r="F927" s="221"/>
      <c r="G927" s="221"/>
      <c r="H927" s="221"/>
      <c r="I927" s="221"/>
      <c r="J927" s="221"/>
      <c r="K927" s="221"/>
      <c r="L927" s="221"/>
      <c r="M927" s="221"/>
      <c r="N927" s="220"/>
      <c r="O927" s="220"/>
      <c r="P927" s="220"/>
      <c r="Q927" s="220"/>
      <c r="R927" s="221"/>
      <c r="S927" s="221"/>
      <c r="T927" s="221"/>
      <c r="U927" s="221"/>
      <c r="V927" s="221"/>
      <c r="W927" s="221"/>
      <c r="X927" s="221"/>
      <c r="Y927" s="221"/>
      <c r="Z927" s="210"/>
      <c r="AA927" s="210"/>
      <c r="AB927" s="210"/>
      <c r="AC927" s="210"/>
      <c r="AD927" s="210"/>
      <c r="AE927" s="210"/>
      <c r="AF927" s="210"/>
      <c r="AG927" s="210" t="s">
        <v>213</v>
      </c>
      <c r="AH927" s="210">
        <v>0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2" x14ac:dyDescent="0.2">
      <c r="A928" s="217"/>
      <c r="B928" s="218"/>
      <c r="C928" s="256"/>
      <c r="D928" s="246"/>
      <c r="E928" s="246"/>
      <c r="F928" s="246"/>
      <c r="G928" s="246"/>
      <c r="H928" s="221"/>
      <c r="I928" s="221"/>
      <c r="J928" s="221"/>
      <c r="K928" s="221"/>
      <c r="L928" s="221"/>
      <c r="M928" s="221"/>
      <c r="N928" s="220"/>
      <c r="O928" s="220"/>
      <c r="P928" s="220"/>
      <c r="Q928" s="220"/>
      <c r="R928" s="221"/>
      <c r="S928" s="221"/>
      <c r="T928" s="221"/>
      <c r="U928" s="221"/>
      <c r="V928" s="221"/>
      <c r="W928" s="221"/>
      <c r="X928" s="221"/>
      <c r="Y928" s="221"/>
      <c r="Z928" s="210"/>
      <c r="AA928" s="210"/>
      <c r="AB928" s="210"/>
      <c r="AC928" s="210"/>
      <c r="AD928" s="210"/>
      <c r="AE928" s="210"/>
      <c r="AF928" s="210"/>
      <c r="AG928" s="210" t="s">
        <v>214</v>
      </c>
      <c r="AH928" s="210"/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ht="22.5" outlineLevel="1" x14ac:dyDescent="0.2">
      <c r="A929" s="237">
        <v>222</v>
      </c>
      <c r="B929" s="238" t="s">
        <v>1054</v>
      </c>
      <c r="C929" s="253" t="s">
        <v>1055</v>
      </c>
      <c r="D929" s="239" t="s">
        <v>366</v>
      </c>
      <c r="E929" s="240">
        <v>2</v>
      </c>
      <c r="F929" s="241"/>
      <c r="G929" s="242">
        <f>ROUND(E929*F929,2)</f>
        <v>0</v>
      </c>
      <c r="H929" s="241"/>
      <c r="I929" s="242">
        <f>ROUND(E929*H929,2)</f>
        <v>0</v>
      </c>
      <c r="J929" s="241"/>
      <c r="K929" s="242">
        <f>ROUND(E929*J929,2)</f>
        <v>0</v>
      </c>
      <c r="L929" s="242">
        <v>21</v>
      </c>
      <c r="M929" s="242">
        <f>G929*(1+L929/100)</f>
        <v>0</v>
      </c>
      <c r="N929" s="240">
        <v>4.9500000000000002E-2</v>
      </c>
      <c r="O929" s="240">
        <f>ROUND(E929*N929,2)</f>
        <v>0.1</v>
      </c>
      <c r="P929" s="240">
        <v>0</v>
      </c>
      <c r="Q929" s="240">
        <f>ROUND(E929*P929,2)</f>
        <v>0</v>
      </c>
      <c r="R929" s="242"/>
      <c r="S929" s="242" t="s">
        <v>348</v>
      </c>
      <c r="T929" s="243" t="s">
        <v>206</v>
      </c>
      <c r="U929" s="221">
        <v>0</v>
      </c>
      <c r="V929" s="221">
        <f>ROUND(E929*U929,2)</f>
        <v>0</v>
      </c>
      <c r="W929" s="221"/>
      <c r="X929" s="221" t="s">
        <v>372</v>
      </c>
      <c r="Y929" s="221" t="s">
        <v>208</v>
      </c>
      <c r="Z929" s="210"/>
      <c r="AA929" s="210"/>
      <c r="AB929" s="210"/>
      <c r="AC929" s="210"/>
      <c r="AD929" s="210"/>
      <c r="AE929" s="210"/>
      <c r="AF929" s="210"/>
      <c r="AG929" s="210" t="s">
        <v>373</v>
      </c>
      <c r="AH929" s="210"/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2" x14ac:dyDescent="0.2">
      <c r="A930" s="217"/>
      <c r="B930" s="218"/>
      <c r="C930" s="255" t="s">
        <v>1043</v>
      </c>
      <c r="D930" s="223"/>
      <c r="E930" s="224">
        <v>2</v>
      </c>
      <c r="F930" s="221"/>
      <c r="G930" s="221"/>
      <c r="H930" s="221"/>
      <c r="I930" s="221"/>
      <c r="J930" s="221"/>
      <c r="K930" s="221"/>
      <c r="L930" s="221"/>
      <c r="M930" s="221"/>
      <c r="N930" s="220"/>
      <c r="O930" s="220"/>
      <c r="P930" s="220"/>
      <c r="Q930" s="220"/>
      <c r="R930" s="221"/>
      <c r="S930" s="221"/>
      <c r="T930" s="221"/>
      <c r="U930" s="221"/>
      <c r="V930" s="221"/>
      <c r="W930" s="221"/>
      <c r="X930" s="221"/>
      <c r="Y930" s="221"/>
      <c r="Z930" s="210"/>
      <c r="AA930" s="210"/>
      <c r="AB930" s="210"/>
      <c r="AC930" s="210"/>
      <c r="AD930" s="210"/>
      <c r="AE930" s="210"/>
      <c r="AF930" s="210"/>
      <c r="AG930" s="210" t="s">
        <v>213</v>
      </c>
      <c r="AH930" s="210">
        <v>0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2" x14ac:dyDescent="0.2">
      <c r="A931" s="217"/>
      <c r="B931" s="218"/>
      <c r="C931" s="256"/>
      <c r="D931" s="246"/>
      <c r="E931" s="246"/>
      <c r="F931" s="246"/>
      <c r="G931" s="246"/>
      <c r="H931" s="221"/>
      <c r="I931" s="221"/>
      <c r="J931" s="221"/>
      <c r="K931" s="221"/>
      <c r="L931" s="221"/>
      <c r="M931" s="221"/>
      <c r="N931" s="220"/>
      <c r="O931" s="220"/>
      <c r="P931" s="220"/>
      <c r="Q931" s="220"/>
      <c r="R931" s="221"/>
      <c r="S931" s="221"/>
      <c r="T931" s="221"/>
      <c r="U931" s="221"/>
      <c r="V931" s="221"/>
      <c r="W931" s="221"/>
      <c r="X931" s="221"/>
      <c r="Y931" s="221"/>
      <c r="Z931" s="210"/>
      <c r="AA931" s="210"/>
      <c r="AB931" s="210"/>
      <c r="AC931" s="210"/>
      <c r="AD931" s="210"/>
      <c r="AE931" s="210"/>
      <c r="AF931" s="210"/>
      <c r="AG931" s="210" t="s">
        <v>214</v>
      </c>
      <c r="AH931" s="210"/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ht="45" outlineLevel="1" x14ac:dyDescent="0.2">
      <c r="A932" s="237">
        <v>223</v>
      </c>
      <c r="B932" s="238" t="s">
        <v>1056</v>
      </c>
      <c r="C932" s="253" t="s">
        <v>1057</v>
      </c>
      <c r="D932" s="239" t="s">
        <v>366</v>
      </c>
      <c r="E932" s="240">
        <v>1</v>
      </c>
      <c r="F932" s="241"/>
      <c r="G932" s="242">
        <f>ROUND(E932*F932,2)</f>
        <v>0</v>
      </c>
      <c r="H932" s="241"/>
      <c r="I932" s="242">
        <f>ROUND(E932*H932,2)</f>
        <v>0</v>
      </c>
      <c r="J932" s="241"/>
      <c r="K932" s="242">
        <f>ROUND(E932*J932,2)</f>
        <v>0</v>
      </c>
      <c r="L932" s="242">
        <v>21</v>
      </c>
      <c r="M932" s="242">
        <f>G932*(1+L932/100)</f>
        <v>0</v>
      </c>
      <c r="N932" s="240">
        <v>5.3999999999999999E-2</v>
      </c>
      <c r="O932" s="240">
        <f>ROUND(E932*N932,2)</f>
        <v>0.05</v>
      </c>
      <c r="P932" s="240">
        <v>0</v>
      </c>
      <c r="Q932" s="240">
        <f>ROUND(E932*P932,2)</f>
        <v>0</v>
      </c>
      <c r="R932" s="242" t="s">
        <v>371</v>
      </c>
      <c r="S932" s="242" t="s">
        <v>206</v>
      </c>
      <c r="T932" s="243" t="s">
        <v>206</v>
      </c>
      <c r="U932" s="221">
        <v>0</v>
      </c>
      <c r="V932" s="221">
        <f>ROUND(E932*U932,2)</f>
        <v>0</v>
      </c>
      <c r="W932" s="221"/>
      <c r="X932" s="221" t="s">
        <v>372</v>
      </c>
      <c r="Y932" s="221" t="s">
        <v>208</v>
      </c>
      <c r="Z932" s="210"/>
      <c r="AA932" s="210"/>
      <c r="AB932" s="210"/>
      <c r="AC932" s="210"/>
      <c r="AD932" s="210"/>
      <c r="AE932" s="210"/>
      <c r="AF932" s="210"/>
      <c r="AG932" s="210" t="s">
        <v>373</v>
      </c>
      <c r="AH932" s="210"/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2" x14ac:dyDescent="0.2">
      <c r="A933" s="217"/>
      <c r="B933" s="218"/>
      <c r="C933" s="255" t="s">
        <v>1042</v>
      </c>
      <c r="D933" s="223"/>
      <c r="E933" s="224">
        <v>1</v>
      </c>
      <c r="F933" s="221"/>
      <c r="G933" s="221"/>
      <c r="H933" s="221"/>
      <c r="I933" s="221"/>
      <c r="J933" s="221"/>
      <c r="K933" s="221"/>
      <c r="L933" s="221"/>
      <c r="M933" s="221"/>
      <c r="N933" s="220"/>
      <c r="O933" s="220"/>
      <c r="P933" s="220"/>
      <c r="Q933" s="220"/>
      <c r="R933" s="221"/>
      <c r="S933" s="221"/>
      <c r="T933" s="221"/>
      <c r="U933" s="221"/>
      <c r="V933" s="221"/>
      <c r="W933" s="221"/>
      <c r="X933" s="221"/>
      <c r="Y933" s="221"/>
      <c r="Z933" s="210"/>
      <c r="AA933" s="210"/>
      <c r="AB933" s="210"/>
      <c r="AC933" s="210"/>
      <c r="AD933" s="210"/>
      <c r="AE933" s="210"/>
      <c r="AF933" s="210"/>
      <c r="AG933" s="210" t="s">
        <v>213</v>
      </c>
      <c r="AH933" s="210">
        <v>0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2" x14ac:dyDescent="0.2">
      <c r="A934" s="217"/>
      <c r="B934" s="218"/>
      <c r="C934" s="256"/>
      <c r="D934" s="246"/>
      <c r="E934" s="246"/>
      <c r="F934" s="246"/>
      <c r="G934" s="246"/>
      <c r="H934" s="221"/>
      <c r="I934" s="221"/>
      <c r="J934" s="221"/>
      <c r="K934" s="221"/>
      <c r="L934" s="221"/>
      <c r="M934" s="221"/>
      <c r="N934" s="220"/>
      <c r="O934" s="220"/>
      <c r="P934" s="220"/>
      <c r="Q934" s="220"/>
      <c r="R934" s="221"/>
      <c r="S934" s="221"/>
      <c r="T934" s="221"/>
      <c r="U934" s="221"/>
      <c r="V934" s="221"/>
      <c r="W934" s="221"/>
      <c r="X934" s="221"/>
      <c r="Y934" s="221"/>
      <c r="Z934" s="210"/>
      <c r="AA934" s="210"/>
      <c r="AB934" s="210"/>
      <c r="AC934" s="210"/>
      <c r="AD934" s="210"/>
      <c r="AE934" s="210"/>
      <c r="AF934" s="210"/>
      <c r="AG934" s="210" t="s">
        <v>214</v>
      </c>
      <c r="AH934" s="210"/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ht="45" outlineLevel="1" x14ac:dyDescent="0.2">
      <c r="A935" s="237">
        <v>224</v>
      </c>
      <c r="B935" s="238" t="s">
        <v>1058</v>
      </c>
      <c r="C935" s="253" t="s">
        <v>1059</v>
      </c>
      <c r="D935" s="239" t="s">
        <v>366</v>
      </c>
      <c r="E935" s="240">
        <v>6</v>
      </c>
      <c r="F935" s="241"/>
      <c r="G935" s="242">
        <f>ROUND(E935*F935,2)</f>
        <v>0</v>
      </c>
      <c r="H935" s="241"/>
      <c r="I935" s="242">
        <f>ROUND(E935*H935,2)</f>
        <v>0</v>
      </c>
      <c r="J935" s="241"/>
      <c r="K935" s="242">
        <f>ROUND(E935*J935,2)</f>
        <v>0</v>
      </c>
      <c r="L935" s="242">
        <v>21</v>
      </c>
      <c r="M935" s="242">
        <f>G935*(1+L935/100)</f>
        <v>0</v>
      </c>
      <c r="N935" s="240">
        <v>5.3999999999999999E-2</v>
      </c>
      <c r="O935" s="240">
        <f>ROUND(E935*N935,2)</f>
        <v>0.32</v>
      </c>
      <c r="P935" s="240">
        <v>0</v>
      </c>
      <c r="Q935" s="240">
        <f>ROUND(E935*P935,2)</f>
        <v>0</v>
      </c>
      <c r="R935" s="242" t="s">
        <v>371</v>
      </c>
      <c r="S935" s="242" t="s">
        <v>206</v>
      </c>
      <c r="T935" s="243" t="s">
        <v>206</v>
      </c>
      <c r="U935" s="221">
        <v>0</v>
      </c>
      <c r="V935" s="221">
        <f>ROUND(E935*U935,2)</f>
        <v>0</v>
      </c>
      <c r="W935" s="221"/>
      <c r="X935" s="221" t="s">
        <v>372</v>
      </c>
      <c r="Y935" s="221" t="s">
        <v>208</v>
      </c>
      <c r="Z935" s="210"/>
      <c r="AA935" s="210"/>
      <c r="AB935" s="210"/>
      <c r="AC935" s="210"/>
      <c r="AD935" s="210"/>
      <c r="AE935" s="210"/>
      <c r="AF935" s="210"/>
      <c r="AG935" s="210" t="s">
        <v>373</v>
      </c>
      <c r="AH935" s="210"/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2" x14ac:dyDescent="0.2">
      <c r="A936" s="217"/>
      <c r="B936" s="218"/>
      <c r="C936" s="255" t="s">
        <v>1046</v>
      </c>
      <c r="D936" s="223"/>
      <c r="E936" s="224">
        <v>6</v>
      </c>
      <c r="F936" s="221"/>
      <c r="G936" s="221"/>
      <c r="H936" s="221"/>
      <c r="I936" s="221"/>
      <c r="J936" s="221"/>
      <c r="K936" s="221"/>
      <c r="L936" s="221"/>
      <c r="M936" s="221"/>
      <c r="N936" s="220"/>
      <c r="O936" s="220"/>
      <c r="P936" s="220"/>
      <c r="Q936" s="220"/>
      <c r="R936" s="221"/>
      <c r="S936" s="221"/>
      <c r="T936" s="221"/>
      <c r="U936" s="221"/>
      <c r="V936" s="221"/>
      <c r="W936" s="221"/>
      <c r="X936" s="221"/>
      <c r="Y936" s="221"/>
      <c r="Z936" s="210"/>
      <c r="AA936" s="210"/>
      <c r="AB936" s="210"/>
      <c r="AC936" s="210"/>
      <c r="AD936" s="210"/>
      <c r="AE936" s="210"/>
      <c r="AF936" s="210"/>
      <c r="AG936" s="210" t="s">
        <v>213</v>
      </c>
      <c r="AH936" s="210">
        <v>0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2" x14ac:dyDescent="0.2">
      <c r="A937" s="217"/>
      <c r="B937" s="218"/>
      <c r="C937" s="256"/>
      <c r="D937" s="246"/>
      <c r="E937" s="246"/>
      <c r="F937" s="246"/>
      <c r="G937" s="246"/>
      <c r="H937" s="221"/>
      <c r="I937" s="221"/>
      <c r="J937" s="221"/>
      <c r="K937" s="221"/>
      <c r="L937" s="221"/>
      <c r="M937" s="221"/>
      <c r="N937" s="220"/>
      <c r="O937" s="220"/>
      <c r="P937" s="220"/>
      <c r="Q937" s="220"/>
      <c r="R937" s="221"/>
      <c r="S937" s="221"/>
      <c r="T937" s="221"/>
      <c r="U937" s="221"/>
      <c r="V937" s="221"/>
      <c r="W937" s="221"/>
      <c r="X937" s="221"/>
      <c r="Y937" s="221"/>
      <c r="Z937" s="210"/>
      <c r="AA937" s="210"/>
      <c r="AB937" s="210"/>
      <c r="AC937" s="210"/>
      <c r="AD937" s="210"/>
      <c r="AE937" s="210"/>
      <c r="AF937" s="210"/>
      <c r="AG937" s="210" t="s">
        <v>214</v>
      </c>
      <c r="AH937" s="210"/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ht="56.25" outlineLevel="1" x14ac:dyDescent="0.2">
      <c r="A938" s="237">
        <v>225</v>
      </c>
      <c r="B938" s="238" t="s">
        <v>1060</v>
      </c>
      <c r="C938" s="253" t="s">
        <v>1061</v>
      </c>
      <c r="D938" s="239" t="s">
        <v>366</v>
      </c>
      <c r="E938" s="240">
        <v>2</v>
      </c>
      <c r="F938" s="241"/>
      <c r="G938" s="242">
        <f>ROUND(E938*F938,2)</f>
        <v>0</v>
      </c>
      <c r="H938" s="241"/>
      <c r="I938" s="242">
        <f>ROUND(E938*H938,2)</f>
        <v>0</v>
      </c>
      <c r="J938" s="241"/>
      <c r="K938" s="242">
        <f>ROUND(E938*J938,2)</f>
        <v>0</v>
      </c>
      <c r="L938" s="242">
        <v>21</v>
      </c>
      <c r="M938" s="242">
        <f>G938*(1+L938/100)</f>
        <v>0</v>
      </c>
      <c r="N938" s="240">
        <v>2.2800000000000001E-2</v>
      </c>
      <c r="O938" s="240">
        <f>ROUND(E938*N938,2)</f>
        <v>0.05</v>
      </c>
      <c r="P938" s="240">
        <v>0</v>
      </c>
      <c r="Q938" s="240">
        <f>ROUND(E938*P938,2)</f>
        <v>0</v>
      </c>
      <c r="R938" s="242" t="s">
        <v>371</v>
      </c>
      <c r="S938" s="242" t="s">
        <v>205</v>
      </c>
      <c r="T938" s="243" t="s">
        <v>206</v>
      </c>
      <c r="U938" s="221">
        <v>0</v>
      </c>
      <c r="V938" s="221">
        <f>ROUND(E938*U938,2)</f>
        <v>0</v>
      </c>
      <c r="W938" s="221"/>
      <c r="X938" s="221" t="s">
        <v>372</v>
      </c>
      <c r="Y938" s="221" t="s">
        <v>208</v>
      </c>
      <c r="Z938" s="210"/>
      <c r="AA938" s="210"/>
      <c r="AB938" s="210"/>
      <c r="AC938" s="210"/>
      <c r="AD938" s="210"/>
      <c r="AE938" s="210"/>
      <c r="AF938" s="210"/>
      <c r="AG938" s="210" t="s">
        <v>373</v>
      </c>
      <c r="AH938" s="210"/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2" x14ac:dyDescent="0.2">
      <c r="A939" s="217"/>
      <c r="B939" s="218"/>
      <c r="C939" s="257"/>
      <c r="D939" s="248"/>
      <c r="E939" s="248"/>
      <c r="F939" s="248"/>
      <c r="G939" s="248"/>
      <c r="H939" s="221"/>
      <c r="I939" s="221"/>
      <c r="J939" s="221"/>
      <c r="K939" s="221"/>
      <c r="L939" s="221"/>
      <c r="M939" s="221"/>
      <c r="N939" s="220"/>
      <c r="O939" s="220"/>
      <c r="P939" s="220"/>
      <c r="Q939" s="220"/>
      <c r="R939" s="221"/>
      <c r="S939" s="221"/>
      <c r="T939" s="221"/>
      <c r="U939" s="221"/>
      <c r="V939" s="221"/>
      <c r="W939" s="221"/>
      <c r="X939" s="221"/>
      <c r="Y939" s="221"/>
      <c r="Z939" s="210"/>
      <c r="AA939" s="210"/>
      <c r="AB939" s="210"/>
      <c r="AC939" s="210"/>
      <c r="AD939" s="210"/>
      <c r="AE939" s="210"/>
      <c r="AF939" s="210"/>
      <c r="AG939" s="210" t="s">
        <v>214</v>
      </c>
      <c r="AH939" s="210"/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ht="22.5" outlineLevel="1" x14ac:dyDescent="0.2">
      <c r="A940" s="237">
        <v>226</v>
      </c>
      <c r="B940" s="238" t="s">
        <v>1062</v>
      </c>
      <c r="C940" s="253" t="s">
        <v>1063</v>
      </c>
      <c r="D940" s="239" t="s">
        <v>366</v>
      </c>
      <c r="E940" s="240">
        <v>2</v>
      </c>
      <c r="F940" s="241"/>
      <c r="G940" s="242">
        <f>ROUND(E940*F940,2)</f>
        <v>0</v>
      </c>
      <c r="H940" s="241"/>
      <c r="I940" s="242">
        <f>ROUND(E940*H940,2)</f>
        <v>0</v>
      </c>
      <c r="J940" s="241"/>
      <c r="K940" s="242">
        <f>ROUND(E940*J940,2)</f>
        <v>0</v>
      </c>
      <c r="L940" s="242">
        <v>21</v>
      </c>
      <c r="M940" s="242">
        <f>G940*(1+L940/100)</f>
        <v>0</v>
      </c>
      <c r="N940" s="240">
        <v>3.5000000000000001E-3</v>
      </c>
      <c r="O940" s="240">
        <f>ROUND(E940*N940,2)</f>
        <v>0.01</v>
      </c>
      <c r="P940" s="240">
        <v>0</v>
      </c>
      <c r="Q940" s="240">
        <f>ROUND(E940*P940,2)</f>
        <v>0</v>
      </c>
      <c r="R940" s="242" t="s">
        <v>371</v>
      </c>
      <c r="S940" s="242" t="s">
        <v>205</v>
      </c>
      <c r="T940" s="243" t="s">
        <v>206</v>
      </c>
      <c r="U940" s="221">
        <v>0</v>
      </c>
      <c r="V940" s="221">
        <f>ROUND(E940*U940,2)</f>
        <v>0</v>
      </c>
      <c r="W940" s="221"/>
      <c r="X940" s="221" t="s">
        <v>372</v>
      </c>
      <c r="Y940" s="221" t="s">
        <v>208</v>
      </c>
      <c r="Z940" s="210"/>
      <c r="AA940" s="210"/>
      <c r="AB940" s="210"/>
      <c r="AC940" s="210"/>
      <c r="AD940" s="210"/>
      <c r="AE940" s="210"/>
      <c r="AF940" s="210"/>
      <c r="AG940" s="210" t="s">
        <v>373</v>
      </c>
      <c r="AH940" s="210"/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outlineLevel="2" x14ac:dyDescent="0.2">
      <c r="A941" s="217"/>
      <c r="B941" s="218"/>
      <c r="C941" s="257"/>
      <c r="D941" s="248"/>
      <c r="E941" s="248"/>
      <c r="F941" s="248"/>
      <c r="G941" s="248"/>
      <c r="H941" s="221"/>
      <c r="I941" s="221"/>
      <c r="J941" s="221"/>
      <c r="K941" s="221"/>
      <c r="L941" s="221"/>
      <c r="M941" s="221"/>
      <c r="N941" s="220"/>
      <c r="O941" s="220"/>
      <c r="P941" s="220"/>
      <c r="Q941" s="220"/>
      <c r="R941" s="221"/>
      <c r="S941" s="221"/>
      <c r="T941" s="221"/>
      <c r="U941" s="221"/>
      <c r="V941" s="221"/>
      <c r="W941" s="221"/>
      <c r="X941" s="221"/>
      <c r="Y941" s="221"/>
      <c r="Z941" s="210"/>
      <c r="AA941" s="210"/>
      <c r="AB941" s="210"/>
      <c r="AC941" s="210"/>
      <c r="AD941" s="210"/>
      <c r="AE941" s="210"/>
      <c r="AF941" s="210"/>
      <c r="AG941" s="210" t="s">
        <v>214</v>
      </c>
      <c r="AH941" s="210"/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ht="22.5" outlineLevel="1" x14ac:dyDescent="0.2">
      <c r="A942" s="237">
        <v>227</v>
      </c>
      <c r="B942" s="238" t="s">
        <v>1064</v>
      </c>
      <c r="C942" s="253" t="s">
        <v>1065</v>
      </c>
      <c r="D942" s="239" t="s">
        <v>366</v>
      </c>
      <c r="E942" s="240">
        <v>2</v>
      </c>
      <c r="F942" s="241"/>
      <c r="G942" s="242">
        <f>ROUND(E942*F942,2)</f>
        <v>0</v>
      </c>
      <c r="H942" s="241"/>
      <c r="I942" s="242">
        <f>ROUND(E942*H942,2)</f>
        <v>0</v>
      </c>
      <c r="J942" s="241"/>
      <c r="K942" s="242">
        <f>ROUND(E942*J942,2)</f>
        <v>0</v>
      </c>
      <c r="L942" s="242">
        <v>21</v>
      </c>
      <c r="M942" s="242">
        <f>G942*(1+L942/100)</f>
        <v>0</v>
      </c>
      <c r="N942" s="240">
        <v>2.7499999999999998E-3</v>
      </c>
      <c r="O942" s="240">
        <f>ROUND(E942*N942,2)</f>
        <v>0.01</v>
      </c>
      <c r="P942" s="240">
        <v>0</v>
      </c>
      <c r="Q942" s="240">
        <f>ROUND(E942*P942,2)</f>
        <v>0</v>
      </c>
      <c r="R942" s="242" t="s">
        <v>371</v>
      </c>
      <c r="S942" s="242" t="s">
        <v>205</v>
      </c>
      <c r="T942" s="243" t="s">
        <v>206</v>
      </c>
      <c r="U942" s="221">
        <v>0</v>
      </c>
      <c r="V942" s="221">
        <f>ROUND(E942*U942,2)</f>
        <v>0</v>
      </c>
      <c r="W942" s="221"/>
      <c r="X942" s="221" t="s">
        <v>372</v>
      </c>
      <c r="Y942" s="221" t="s">
        <v>208</v>
      </c>
      <c r="Z942" s="210"/>
      <c r="AA942" s="210"/>
      <c r="AB942" s="210"/>
      <c r="AC942" s="210"/>
      <c r="AD942" s="210"/>
      <c r="AE942" s="210"/>
      <c r="AF942" s="210"/>
      <c r="AG942" s="210" t="s">
        <v>373</v>
      </c>
      <c r="AH942" s="210"/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2" x14ac:dyDescent="0.2">
      <c r="A943" s="217"/>
      <c r="B943" s="218"/>
      <c r="C943" s="257"/>
      <c r="D943" s="248"/>
      <c r="E943" s="248"/>
      <c r="F943" s="248"/>
      <c r="G943" s="248"/>
      <c r="H943" s="221"/>
      <c r="I943" s="221"/>
      <c r="J943" s="221"/>
      <c r="K943" s="221"/>
      <c r="L943" s="221"/>
      <c r="M943" s="221"/>
      <c r="N943" s="220"/>
      <c r="O943" s="220"/>
      <c r="P943" s="220"/>
      <c r="Q943" s="220"/>
      <c r="R943" s="221"/>
      <c r="S943" s="221"/>
      <c r="T943" s="221"/>
      <c r="U943" s="221"/>
      <c r="V943" s="221"/>
      <c r="W943" s="221"/>
      <c r="X943" s="221"/>
      <c r="Y943" s="221"/>
      <c r="Z943" s="210"/>
      <c r="AA943" s="210"/>
      <c r="AB943" s="210"/>
      <c r="AC943" s="210"/>
      <c r="AD943" s="210"/>
      <c r="AE943" s="210"/>
      <c r="AF943" s="210"/>
      <c r="AG943" s="210" t="s">
        <v>214</v>
      </c>
      <c r="AH943" s="210"/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ht="22.5" outlineLevel="1" x14ac:dyDescent="0.2">
      <c r="A944" s="237">
        <v>228</v>
      </c>
      <c r="B944" s="238" t="s">
        <v>1066</v>
      </c>
      <c r="C944" s="253" t="s">
        <v>1067</v>
      </c>
      <c r="D944" s="239" t="s">
        <v>366</v>
      </c>
      <c r="E944" s="240">
        <v>5</v>
      </c>
      <c r="F944" s="241"/>
      <c r="G944" s="242">
        <f>ROUND(E944*F944,2)</f>
        <v>0</v>
      </c>
      <c r="H944" s="241"/>
      <c r="I944" s="242">
        <f>ROUND(E944*H944,2)</f>
        <v>0</v>
      </c>
      <c r="J944" s="241"/>
      <c r="K944" s="242">
        <f>ROUND(E944*J944,2)</f>
        <v>0</v>
      </c>
      <c r="L944" s="242">
        <v>21</v>
      </c>
      <c r="M944" s="242">
        <f>G944*(1+L944/100)</f>
        <v>0</v>
      </c>
      <c r="N944" s="240">
        <v>3.1E-2</v>
      </c>
      <c r="O944" s="240">
        <f>ROUND(E944*N944,2)</f>
        <v>0.16</v>
      </c>
      <c r="P944" s="240">
        <v>0</v>
      </c>
      <c r="Q944" s="240">
        <f>ROUND(E944*P944,2)</f>
        <v>0</v>
      </c>
      <c r="R944" s="242"/>
      <c r="S944" s="242" t="s">
        <v>348</v>
      </c>
      <c r="T944" s="243" t="s">
        <v>206</v>
      </c>
      <c r="U944" s="221">
        <v>0</v>
      </c>
      <c r="V944" s="221">
        <f>ROUND(E944*U944,2)</f>
        <v>0</v>
      </c>
      <c r="W944" s="221"/>
      <c r="X944" s="221" t="s">
        <v>372</v>
      </c>
      <c r="Y944" s="221" t="s">
        <v>208</v>
      </c>
      <c r="Z944" s="210"/>
      <c r="AA944" s="210"/>
      <c r="AB944" s="210"/>
      <c r="AC944" s="210"/>
      <c r="AD944" s="210"/>
      <c r="AE944" s="210"/>
      <c r="AF944" s="210"/>
      <c r="AG944" s="210" t="s">
        <v>373</v>
      </c>
      <c r="AH944" s="210"/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2" x14ac:dyDescent="0.2">
      <c r="A945" s="217"/>
      <c r="B945" s="218"/>
      <c r="C945" s="255" t="s">
        <v>1068</v>
      </c>
      <c r="D945" s="223"/>
      <c r="E945" s="224">
        <v>5</v>
      </c>
      <c r="F945" s="221"/>
      <c r="G945" s="221"/>
      <c r="H945" s="221"/>
      <c r="I945" s="221"/>
      <c r="J945" s="221"/>
      <c r="K945" s="221"/>
      <c r="L945" s="221"/>
      <c r="M945" s="221"/>
      <c r="N945" s="220"/>
      <c r="O945" s="220"/>
      <c r="P945" s="220"/>
      <c r="Q945" s="220"/>
      <c r="R945" s="221"/>
      <c r="S945" s="221"/>
      <c r="T945" s="221"/>
      <c r="U945" s="221"/>
      <c r="V945" s="221"/>
      <c r="W945" s="221"/>
      <c r="X945" s="221"/>
      <c r="Y945" s="221"/>
      <c r="Z945" s="210"/>
      <c r="AA945" s="210"/>
      <c r="AB945" s="210"/>
      <c r="AC945" s="210"/>
      <c r="AD945" s="210"/>
      <c r="AE945" s="210"/>
      <c r="AF945" s="210"/>
      <c r="AG945" s="210" t="s">
        <v>213</v>
      </c>
      <c r="AH945" s="210">
        <v>0</v>
      </c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outlineLevel="2" x14ac:dyDescent="0.2">
      <c r="A946" s="217"/>
      <c r="B946" s="218"/>
      <c r="C946" s="256"/>
      <c r="D946" s="246"/>
      <c r="E946" s="246"/>
      <c r="F946" s="246"/>
      <c r="G946" s="246"/>
      <c r="H946" s="221"/>
      <c r="I946" s="221"/>
      <c r="J946" s="221"/>
      <c r="K946" s="221"/>
      <c r="L946" s="221"/>
      <c r="M946" s="221"/>
      <c r="N946" s="220"/>
      <c r="O946" s="220"/>
      <c r="P946" s="220"/>
      <c r="Q946" s="220"/>
      <c r="R946" s="221"/>
      <c r="S946" s="221"/>
      <c r="T946" s="221"/>
      <c r="U946" s="221"/>
      <c r="V946" s="221"/>
      <c r="W946" s="221"/>
      <c r="X946" s="221"/>
      <c r="Y946" s="221"/>
      <c r="Z946" s="210"/>
      <c r="AA946" s="210"/>
      <c r="AB946" s="210"/>
      <c r="AC946" s="210"/>
      <c r="AD946" s="210"/>
      <c r="AE946" s="210"/>
      <c r="AF946" s="210"/>
      <c r="AG946" s="210" t="s">
        <v>214</v>
      </c>
      <c r="AH946" s="210"/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ht="22.5" outlineLevel="1" x14ac:dyDescent="0.2">
      <c r="A947" s="237">
        <v>229</v>
      </c>
      <c r="B947" s="238" t="s">
        <v>1069</v>
      </c>
      <c r="C947" s="253" t="s">
        <v>1070</v>
      </c>
      <c r="D947" s="239" t="s">
        <v>366</v>
      </c>
      <c r="E947" s="240">
        <v>1</v>
      </c>
      <c r="F947" s="241"/>
      <c r="G947" s="242">
        <f>ROUND(E947*F947,2)</f>
        <v>0</v>
      </c>
      <c r="H947" s="241"/>
      <c r="I947" s="242">
        <f>ROUND(E947*H947,2)</f>
        <v>0</v>
      </c>
      <c r="J947" s="241"/>
      <c r="K947" s="242">
        <f>ROUND(E947*J947,2)</f>
        <v>0</v>
      </c>
      <c r="L947" s="242">
        <v>21</v>
      </c>
      <c r="M947" s="242">
        <f>G947*(1+L947/100)</f>
        <v>0</v>
      </c>
      <c r="N947" s="240">
        <v>6.6000000000000003E-2</v>
      </c>
      <c r="O947" s="240">
        <f>ROUND(E947*N947,2)</f>
        <v>7.0000000000000007E-2</v>
      </c>
      <c r="P947" s="240">
        <v>0</v>
      </c>
      <c r="Q947" s="240">
        <f>ROUND(E947*P947,2)</f>
        <v>0</v>
      </c>
      <c r="R947" s="242"/>
      <c r="S947" s="242" t="s">
        <v>348</v>
      </c>
      <c r="T947" s="243" t="s">
        <v>206</v>
      </c>
      <c r="U947" s="221">
        <v>0</v>
      </c>
      <c r="V947" s="221">
        <f>ROUND(E947*U947,2)</f>
        <v>0</v>
      </c>
      <c r="W947" s="221"/>
      <c r="X947" s="221" t="s">
        <v>372</v>
      </c>
      <c r="Y947" s="221" t="s">
        <v>208</v>
      </c>
      <c r="Z947" s="210"/>
      <c r="AA947" s="210"/>
      <c r="AB947" s="210"/>
      <c r="AC947" s="210"/>
      <c r="AD947" s="210"/>
      <c r="AE947" s="210"/>
      <c r="AF947" s="210"/>
      <c r="AG947" s="210" t="s">
        <v>373</v>
      </c>
      <c r="AH947" s="210"/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2" x14ac:dyDescent="0.2">
      <c r="A948" s="217"/>
      <c r="B948" s="218"/>
      <c r="C948" s="255" t="s">
        <v>1034</v>
      </c>
      <c r="D948" s="223"/>
      <c r="E948" s="224">
        <v>1</v>
      </c>
      <c r="F948" s="221"/>
      <c r="G948" s="221"/>
      <c r="H948" s="221"/>
      <c r="I948" s="221"/>
      <c r="J948" s="221"/>
      <c r="K948" s="221"/>
      <c r="L948" s="221"/>
      <c r="M948" s="221"/>
      <c r="N948" s="220"/>
      <c r="O948" s="220"/>
      <c r="P948" s="220"/>
      <c r="Q948" s="220"/>
      <c r="R948" s="221"/>
      <c r="S948" s="221"/>
      <c r="T948" s="221"/>
      <c r="U948" s="221"/>
      <c r="V948" s="221"/>
      <c r="W948" s="221"/>
      <c r="X948" s="221"/>
      <c r="Y948" s="221"/>
      <c r="Z948" s="210"/>
      <c r="AA948" s="210"/>
      <c r="AB948" s="210"/>
      <c r="AC948" s="210"/>
      <c r="AD948" s="210"/>
      <c r="AE948" s="210"/>
      <c r="AF948" s="210"/>
      <c r="AG948" s="210" t="s">
        <v>213</v>
      </c>
      <c r="AH948" s="210">
        <v>0</v>
      </c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2" x14ac:dyDescent="0.2">
      <c r="A949" s="217"/>
      <c r="B949" s="218"/>
      <c r="C949" s="256"/>
      <c r="D949" s="246"/>
      <c r="E949" s="246"/>
      <c r="F949" s="246"/>
      <c r="G949" s="246"/>
      <c r="H949" s="221"/>
      <c r="I949" s="221"/>
      <c r="J949" s="221"/>
      <c r="K949" s="221"/>
      <c r="L949" s="221"/>
      <c r="M949" s="221"/>
      <c r="N949" s="220"/>
      <c r="O949" s="220"/>
      <c r="P949" s="220"/>
      <c r="Q949" s="220"/>
      <c r="R949" s="221"/>
      <c r="S949" s="221"/>
      <c r="T949" s="221"/>
      <c r="U949" s="221"/>
      <c r="V949" s="221"/>
      <c r="W949" s="221"/>
      <c r="X949" s="221"/>
      <c r="Y949" s="221"/>
      <c r="Z949" s="210"/>
      <c r="AA949" s="210"/>
      <c r="AB949" s="210"/>
      <c r="AC949" s="210"/>
      <c r="AD949" s="210"/>
      <c r="AE949" s="210"/>
      <c r="AF949" s="210"/>
      <c r="AG949" s="210" t="s">
        <v>214</v>
      </c>
      <c r="AH949" s="210"/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1" x14ac:dyDescent="0.2">
      <c r="A950" s="237">
        <v>230</v>
      </c>
      <c r="B950" s="238" t="s">
        <v>1071</v>
      </c>
      <c r="C950" s="253" t="s">
        <v>1072</v>
      </c>
      <c r="D950" s="239" t="s">
        <v>366</v>
      </c>
      <c r="E950" s="240">
        <v>2</v>
      </c>
      <c r="F950" s="241"/>
      <c r="G950" s="242">
        <f>ROUND(E950*F950,2)</f>
        <v>0</v>
      </c>
      <c r="H950" s="241"/>
      <c r="I950" s="242">
        <f>ROUND(E950*H950,2)</f>
        <v>0</v>
      </c>
      <c r="J950" s="241"/>
      <c r="K950" s="242">
        <f>ROUND(E950*J950,2)</f>
        <v>0</v>
      </c>
      <c r="L950" s="242">
        <v>21</v>
      </c>
      <c r="M950" s="242">
        <f>G950*(1+L950/100)</f>
        <v>0</v>
      </c>
      <c r="N950" s="240">
        <v>2.3E-2</v>
      </c>
      <c r="O950" s="240">
        <f>ROUND(E950*N950,2)</f>
        <v>0.05</v>
      </c>
      <c r="P950" s="240">
        <v>0</v>
      </c>
      <c r="Q950" s="240">
        <f>ROUND(E950*P950,2)</f>
        <v>0</v>
      </c>
      <c r="R950" s="242"/>
      <c r="S950" s="242" t="s">
        <v>348</v>
      </c>
      <c r="T950" s="243" t="s">
        <v>206</v>
      </c>
      <c r="U950" s="221">
        <v>0</v>
      </c>
      <c r="V950" s="221">
        <f>ROUND(E950*U950,2)</f>
        <v>0</v>
      </c>
      <c r="W950" s="221"/>
      <c r="X950" s="221" t="s">
        <v>372</v>
      </c>
      <c r="Y950" s="221" t="s">
        <v>208</v>
      </c>
      <c r="Z950" s="210"/>
      <c r="AA950" s="210"/>
      <c r="AB950" s="210"/>
      <c r="AC950" s="210"/>
      <c r="AD950" s="210"/>
      <c r="AE950" s="210"/>
      <c r="AF950" s="210"/>
      <c r="AG950" s="210" t="s">
        <v>373</v>
      </c>
      <c r="AH950" s="210"/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2" x14ac:dyDescent="0.2">
      <c r="A951" s="217"/>
      <c r="B951" s="218"/>
      <c r="C951" s="255" t="s">
        <v>1030</v>
      </c>
      <c r="D951" s="223"/>
      <c r="E951" s="224">
        <v>2</v>
      </c>
      <c r="F951" s="221"/>
      <c r="G951" s="221"/>
      <c r="H951" s="221"/>
      <c r="I951" s="221"/>
      <c r="J951" s="221"/>
      <c r="K951" s="221"/>
      <c r="L951" s="221"/>
      <c r="M951" s="221"/>
      <c r="N951" s="220"/>
      <c r="O951" s="220"/>
      <c r="P951" s="220"/>
      <c r="Q951" s="220"/>
      <c r="R951" s="221"/>
      <c r="S951" s="221"/>
      <c r="T951" s="221"/>
      <c r="U951" s="221"/>
      <c r="V951" s="221"/>
      <c r="W951" s="221"/>
      <c r="X951" s="221"/>
      <c r="Y951" s="221"/>
      <c r="Z951" s="210"/>
      <c r="AA951" s="210"/>
      <c r="AB951" s="210"/>
      <c r="AC951" s="210"/>
      <c r="AD951" s="210"/>
      <c r="AE951" s="210"/>
      <c r="AF951" s="210"/>
      <c r="AG951" s="210" t="s">
        <v>213</v>
      </c>
      <c r="AH951" s="210">
        <v>0</v>
      </c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2" x14ac:dyDescent="0.2">
      <c r="A952" s="217"/>
      <c r="B952" s="218"/>
      <c r="C952" s="256"/>
      <c r="D952" s="246"/>
      <c r="E952" s="246"/>
      <c r="F952" s="246"/>
      <c r="G952" s="246"/>
      <c r="H952" s="221"/>
      <c r="I952" s="221"/>
      <c r="J952" s="221"/>
      <c r="K952" s="221"/>
      <c r="L952" s="221"/>
      <c r="M952" s="221"/>
      <c r="N952" s="220"/>
      <c r="O952" s="220"/>
      <c r="P952" s="220"/>
      <c r="Q952" s="220"/>
      <c r="R952" s="221"/>
      <c r="S952" s="221"/>
      <c r="T952" s="221"/>
      <c r="U952" s="221"/>
      <c r="V952" s="221"/>
      <c r="W952" s="221"/>
      <c r="X952" s="221"/>
      <c r="Y952" s="221"/>
      <c r="Z952" s="210"/>
      <c r="AA952" s="210"/>
      <c r="AB952" s="210"/>
      <c r="AC952" s="210"/>
      <c r="AD952" s="210"/>
      <c r="AE952" s="210"/>
      <c r="AF952" s="210"/>
      <c r="AG952" s="210" t="s">
        <v>214</v>
      </c>
      <c r="AH952" s="210"/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1" x14ac:dyDescent="0.2">
      <c r="A953" s="237">
        <v>231</v>
      </c>
      <c r="B953" s="238" t="s">
        <v>1073</v>
      </c>
      <c r="C953" s="253" t="s">
        <v>1074</v>
      </c>
      <c r="D953" s="239" t="s">
        <v>366</v>
      </c>
      <c r="E953" s="240">
        <v>3</v>
      </c>
      <c r="F953" s="241"/>
      <c r="G953" s="242">
        <f>ROUND(E953*F953,2)</f>
        <v>0</v>
      </c>
      <c r="H953" s="241"/>
      <c r="I953" s="242">
        <f>ROUND(E953*H953,2)</f>
        <v>0</v>
      </c>
      <c r="J953" s="241"/>
      <c r="K953" s="242">
        <f>ROUND(E953*J953,2)</f>
        <v>0</v>
      </c>
      <c r="L953" s="242">
        <v>21</v>
      </c>
      <c r="M953" s="242">
        <f>G953*(1+L953/100)</f>
        <v>0</v>
      </c>
      <c r="N953" s="240">
        <v>2.5999999999999999E-2</v>
      </c>
      <c r="O953" s="240">
        <f>ROUND(E953*N953,2)</f>
        <v>0.08</v>
      </c>
      <c r="P953" s="240">
        <v>0</v>
      </c>
      <c r="Q953" s="240">
        <f>ROUND(E953*P953,2)</f>
        <v>0</v>
      </c>
      <c r="R953" s="242"/>
      <c r="S953" s="242" t="s">
        <v>348</v>
      </c>
      <c r="T953" s="243" t="s">
        <v>206</v>
      </c>
      <c r="U953" s="221">
        <v>0</v>
      </c>
      <c r="V953" s="221">
        <f>ROUND(E953*U953,2)</f>
        <v>0</v>
      </c>
      <c r="W953" s="221"/>
      <c r="X953" s="221" t="s">
        <v>372</v>
      </c>
      <c r="Y953" s="221" t="s">
        <v>208</v>
      </c>
      <c r="Z953" s="210"/>
      <c r="AA953" s="210"/>
      <c r="AB953" s="210"/>
      <c r="AC953" s="210"/>
      <c r="AD953" s="210"/>
      <c r="AE953" s="210"/>
      <c r="AF953" s="210"/>
      <c r="AG953" s="210" t="s">
        <v>373</v>
      </c>
      <c r="AH953" s="210"/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2" x14ac:dyDescent="0.2">
      <c r="A954" s="217"/>
      <c r="B954" s="218"/>
      <c r="C954" s="255" t="s">
        <v>1032</v>
      </c>
      <c r="D954" s="223"/>
      <c r="E954" s="224">
        <v>3</v>
      </c>
      <c r="F954" s="221"/>
      <c r="G954" s="221"/>
      <c r="H954" s="221"/>
      <c r="I954" s="221"/>
      <c r="J954" s="221"/>
      <c r="K954" s="221"/>
      <c r="L954" s="221"/>
      <c r="M954" s="221"/>
      <c r="N954" s="220"/>
      <c r="O954" s="220"/>
      <c r="P954" s="220"/>
      <c r="Q954" s="220"/>
      <c r="R954" s="221"/>
      <c r="S954" s="221"/>
      <c r="T954" s="221"/>
      <c r="U954" s="221"/>
      <c r="V954" s="221"/>
      <c r="W954" s="221"/>
      <c r="X954" s="221"/>
      <c r="Y954" s="221"/>
      <c r="Z954" s="210"/>
      <c r="AA954" s="210"/>
      <c r="AB954" s="210"/>
      <c r="AC954" s="210"/>
      <c r="AD954" s="210"/>
      <c r="AE954" s="210"/>
      <c r="AF954" s="210"/>
      <c r="AG954" s="210" t="s">
        <v>213</v>
      </c>
      <c r="AH954" s="210">
        <v>0</v>
      </c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2" x14ac:dyDescent="0.2">
      <c r="A955" s="217"/>
      <c r="B955" s="218"/>
      <c r="C955" s="256"/>
      <c r="D955" s="246"/>
      <c r="E955" s="246"/>
      <c r="F955" s="246"/>
      <c r="G955" s="246"/>
      <c r="H955" s="221"/>
      <c r="I955" s="221"/>
      <c r="J955" s="221"/>
      <c r="K955" s="221"/>
      <c r="L955" s="221"/>
      <c r="M955" s="221"/>
      <c r="N955" s="220"/>
      <c r="O955" s="220"/>
      <c r="P955" s="220"/>
      <c r="Q955" s="220"/>
      <c r="R955" s="221"/>
      <c r="S955" s="221"/>
      <c r="T955" s="221"/>
      <c r="U955" s="221"/>
      <c r="V955" s="221"/>
      <c r="W955" s="221"/>
      <c r="X955" s="221"/>
      <c r="Y955" s="221"/>
      <c r="Z955" s="210"/>
      <c r="AA955" s="210"/>
      <c r="AB955" s="210"/>
      <c r="AC955" s="210"/>
      <c r="AD955" s="210"/>
      <c r="AE955" s="210"/>
      <c r="AF955" s="210"/>
      <c r="AG955" s="210" t="s">
        <v>214</v>
      </c>
      <c r="AH955" s="210"/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1" x14ac:dyDescent="0.2">
      <c r="A956" s="237">
        <v>232</v>
      </c>
      <c r="B956" s="238" t="s">
        <v>1075</v>
      </c>
      <c r="C956" s="253" t="s">
        <v>1076</v>
      </c>
      <c r="D956" s="239" t="s">
        <v>366</v>
      </c>
      <c r="E956" s="240">
        <v>2</v>
      </c>
      <c r="F956" s="241"/>
      <c r="G956" s="242">
        <f>ROUND(E956*F956,2)</f>
        <v>0</v>
      </c>
      <c r="H956" s="241"/>
      <c r="I956" s="242">
        <f>ROUND(E956*H956,2)</f>
        <v>0</v>
      </c>
      <c r="J956" s="241"/>
      <c r="K956" s="242">
        <f>ROUND(E956*J956,2)</f>
        <v>0</v>
      </c>
      <c r="L956" s="242">
        <v>21</v>
      </c>
      <c r="M956" s="242">
        <f>G956*(1+L956/100)</f>
        <v>0</v>
      </c>
      <c r="N956" s="240">
        <v>0</v>
      </c>
      <c r="O956" s="240">
        <f>ROUND(E956*N956,2)</f>
        <v>0</v>
      </c>
      <c r="P956" s="240">
        <v>0</v>
      </c>
      <c r="Q956" s="240">
        <f>ROUND(E956*P956,2)</f>
        <v>0</v>
      </c>
      <c r="R956" s="242"/>
      <c r="S956" s="242" t="s">
        <v>348</v>
      </c>
      <c r="T956" s="243" t="s">
        <v>349</v>
      </c>
      <c r="U956" s="221">
        <v>0</v>
      </c>
      <c r="V956" s="221">
        <f>ROUND(E956*U956,2)</f>
        <v>0</v>
      </c>
      <c r="W956" s="221"/>
      <c r="X956" s="221" t="s">
        <v>372</v>
      </c>
      <c r="Y956" s="221" t="s">
        <v>208</v>
      </c>
      <c r="Z956" s="210"/>
      <c r="AA956" s="210"/>
      <c r="AB956" s="210"/>
      <c r="AC956" s="210"/>
      <c r="AD956" s="210"/>
      <c r="AE956" s="210"/>
      <c r="AF956" s="210"/>
      <c r="AG956" s="210" t="s">
        <v>373</v>
      </c>
      <c r="AH956" s="210"/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2" x14ac:dyDescent="0.2">
      <c r="A957" s="217"/>
      <c r="B957" s="218"/>
      <c r="C957" s="255" t="s">
        <v>1031</v>
      </c>
      <c r="D957" s="223"/>
      <c r="E957" s="224">
        <v>2</v>
      </c>
      <c r="F957" s="221"/>
      <c r="G957" s="221"/>
      <c r="H957" s="221"/>
      <c r="I957" s="221"/>
      <c r="J957" s="221"/>
      <c r="K957" s="221"/>
      <c r="L957" s="221"/>
      <c r="M957" s="221"/>
      <c r="N957" s="220"/>
      <c r="O957" s="220"/>
      <c r="P957" s="220"/>
      <c r="Q957" s="220"/>
      <c r="R957" s="221"/>
      <c r="S957" s="221"/>
      <c r="T957" s="221"/>
      <c r="U957" s="221"/>
      <c r="V957" s="221"/>
      <c r="W957" s="221"/>
      <c r="X957" s="221"/>
      <c r="Y957" s="221"/>
      <c r="Z957" s="210"/>
      <c r="AA957" s="210"/>
      <c r="AB957" s="210"/>
      <c r="AC957" s="210"/>
      <c r="AD957" s="210"/>
      <c r="AE957" s="210"/>
      <c r="AF957" s="210"/>
      <c r="AG957" s="210" t="s">
        <v>213</v>
      </c>
      <c r="AH957" s="210">
        <v>0</v>
      </c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2" x14ac:dyDescent="0.2">
      <c r="A958" s="217"/>
      <c r="B958" s="218"/>
      <c r="C958" s="256"/>
      <c r="D958" s="246"/>
      <c r="E958" s="246"/>
      <c r="F958" s="246"/>
      <c r="G958" s="246"/>
      <c r="H958" s="221"/>
      <c r="I958" s="221"/>
      <c r="J958" s="221"/>
      <c r="K958" s="221"/>
      <c r="L958" s="221"/>
      <c r="M958" s="221"/>
      <c r="N958" s="220"/>
      <c r="O958" s="220"/>
      <c r="P958" s="220"/>
      <c r="Q958" s="220"/>
      <c r="R958" s="221"/>
      <c r="S958" s="221"/>
      <c r="T958" s="221"/>
      <c r="U958" s="221"/>
      <c r="V958" s="221"/>
      <c r="W958" s="221"/>
      <c r="X958" s="221"/>
      <c r="Y958" s="221"/>
      <c r="Z958" s="210"/>
      <c r="AA958" s="210"/>
      <c r="AB958" s="210"/>
      <c r="AC958" s="210"/>
      <c r="AD958" s="210"/>
      <c r="AE958" s="210"/>
      <c r="AF958" s="210"/>
      <c r="AG958" s="210" t="s">
        <v>214</v>
      </c>
      <c r="AH958" s="210"/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outlineLevel="1" x14ac:dyDescent="0.2">
      <c r="A959" s="237">
        <v>233</v>
      </c>
      <c r="B959" s="238" t="s">
        <v>1077</v>
      </c>
      <c r="C959" s="253" t="s">
        <v>1078</v>
      </c>
      <c r="D959" s="239" t="s">
        <v>366</v>
      </c>
      <c r="E959" s="240">
        <v>1</v>
      </c>
      <c r="F959" s="241"/>
      <c r="G959" s="242">
        <f>ROUND(E959*F959,2)</f>
        <v>0</v>
      </c>
      <c r="H959" s="241"/>
      <c r="I959" s="242">
        <f>ROUND(E959*H959,2)</f>
        <v>0</v>
      </c>
      <c r="J959" s="241"/>
      <c r="K959" s="242">
        <f>ROUND(E959*J959,2)</f>
        <v>0</v>
      </c>
      <c r="L959" s="242">
        <v>21</v>
      </c>
      <c r="M959" s="242">
        <f>G959*(1+L959/100)</f>
        <v>0</v>
      </c>
      <c r="N959" s="240">
        <v>5.5E-2</v>
      </c>
      <c r="O959" s="240">
        <f>ROUND(E959*N959,2)</f>
        <v>0.06</v>
      </c>
      <c r="P959" s="240">
        <v>0</v>
      </c>
      <c r="Q959" s="240">
        <f>ROUND(E959*P959,2)</f>
        <v>0</v>
      </c>
      <c r="R959" s="242"/>
      <c r="S959" s="242" t="s">
        <v>348</v>
      </c>
      <c r="T959" s="243" t="s">
        <v>206</v>
      </c>
      <c r="U959" s="221">
        <v>0</v>
      </c>
      <c r="V959" s="221">
        <f>ROUND(E959*U959,2)</f>
        <v>0</v>
      </c>
      <c r="W959" s="221"/>
      <c r="X959" s="221" t="s">
        <v>372</v>
      </c>
      <c r="Y959" s="221" t="s">
        <v>208</v>
      </c>
      <c r="Z959" s="210"/>
      <c r="AA959" s="210"/>
      <c r="AB959" s="210"/>
      <c r="AC959" s="210"/>
      <c r="AD959" s="210"/>
      <c r="AE959" s="210"/>
      <c r="AF959" s="210"/>
      <c r="AG959" s="210" t="s">
        <v>373</v>
      </c>
      <c r="AH959" s="210"/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outlineLevel="2" x14ac:dyDescent="0.2">
      <c r="A960" s="217"/>
      <c r="B960" s="218"/>
      <c r="C960" s="255" t="s">
        <v>711</v>
      </c>
      <c r="D960" s="223"/>
      <c r="E960" s="224">
        <v>1</v>
      </c>
      <c r="F960" s="221"/>
      <c r="G960" s="221"/>
      <c r="H960" s="221"/>
      <c r="I960" s="221"/>
      <c r="J960" s="221"/>
      <c r="K960" s="221"/>
      <c r="L960" s="221"/>
      <c r="M960" s="221"/>
      <c r="N960" s="220"/>
      <c r="O960" s="220"/>
      <c r="P960" s="220"/>
      <c r="Q960" s="220"/>
      <c r="R960" s="221"/>
      <c r="S960" s="221"/>
      <c r="T960" s="221"/>
      <c r="U960" s="221"/>
      <c r="V960" s="221"/>
      <c r="W960" s="221"/>
      <c r="X960" s="221"/>
      <c r="Y960" s="221"/>
      <c r="Z960" s="210"/>
      <c r="AA960" s="210"/>
      <c r="AB960" s="210"/>
      <c r="AC960" s="210"/>
      <c r="AD960" s="210"/>
      <c r="AE960" s="210"/>
      <c r="AF960" s="210"/>
      <c r="AG960" s="210" t="s">
        <v>213</v>
      </c>
      <c r="AH960" s="210">
        <v>0</v>
      </c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outlineLevel="2" x14ac:dyDescent="0.2">
      <c r="A961" s="217"/>
      <c r="B961" s="218"/>
      <c r="C961" s="256"/>
      <c r="D961" s="246"/>
      <c r="E961" s="246"/>
      <c r="F961" s="246"/>
      <c r="G961" s="246"/>
      <c r="H961" s="221"/>
      <c r="I961" s="221"/>
      <c r="J961" s="221"/>
      <c r="K961" s="221"/>
      <c r="L961" s="221"/>
      <c r="M961" s="221"/>
      <c r="N961" s="220"/>
      <c r="O961" s="220"/>
      <c r="P961" s="220"/>
      <c r="Q961" s="220"/>
      <c r="R961" s="221"/>
      <c r="S961" s="221"/>
      <c r="T961" s="221"/>
      <c r="U961" s="221"/>
      <c r="V961" s="221"/>
      <c r="W961" s="221"/>
      <c r="X961" s="221"/>
      <c r="Y961" s="221"/>
      <c r="Z961" s="210"/>
      <c r="AA961" s="210"/>
      <c r="AB961" s="210"/>
      <c r="AC961" s="210"/>
      <c r="AD961" s="210"/>
      <c r="AE961" s="210"/>
      <c r="AF961" s="210"/>
      <c r="AG961" s="210" t="s">
        <v>214</v>
      </c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1" x14ac:dyDescent="0.2">
      <c r="A962" s="217">
        <v>234</v>
      </c>
      <c r="B962" s="218" t="s">
        <v>1079</v>
      </c>
      <c r="C962" s="263" t="s">
        <v>1080</v>
      </c>
      <c r="D962" s="219" t="s">
        <v>0</v>
      </c>
      <c r="E962" s="245"/>
      <c r="F962" s="222"/>
      <c r="G962" s="221">
        <f>ROUND(E962*F962,2)</f>
        <v>0</v>
      </c>
      <c r="H962" s="222"/>
      <c r="I962" s="221">
        <f>ROUND(E962*H962,2)</f>
        <v>0</v>
      </c>
      <c r="J962" s="222"/>
      <c r="K962" s="221">
        <f>ROUND(E962*J962,2)</f>
        <v>0</v>
      </c>
      <c r="L962" s="221">
        <v>21</v>
      </c>
      <c r="M962" s="221">
        <f>G962*(1+L962/100)</f>
        <v>0</v>
      </c>
      <c r="N962" s="220">
        <v>0</v>
      </c>
      <c r="O962" s="220">
        <f>ROUND(E962*N962,2)</f>
        <v>0</v>
      </c>
      <c r="P962" s="220">
        <v>0</v>
      </c>
      <c r="Q962" s="220">
        <f>ROUND(E962*P962,2)</f>
        <v>0</v>
      </c>
      <c r="R962" s="221" t="s">
        <v>1024</v>
      </c>
      <c r="S962" s="221" t="s">
        <v>205</v>
      </c>
      <c r="T962" s="221" t="s">
        <v>206</v>
      </c>
      <c r="U962" s="221">
        <v>0</v>
      </c>
      <c r="V962" s="221">
        <f>ROUND(E962*U962,2)</f>
        <v>0</v>
      </c>
      <c r="W962" s="221"/>
      <c r="X962" s="221" t="s">
        <v>795</v>
      </c>
      <c r="Y962" s="221" t="s">
        <v>208</v>
      </c>
      <c r="Z962" s="210"/>
      <c r="AA962" s="210"/>
      <c r="AB962" s="210"/>
      <c r="AC962" s="210"/>
      <c r="AD962" s="210"/>
      <c r="AE962" s="210"/>
      <c r="AF962" s="210"/>
      <c r="AG962" s="210" t="s">
        <v>796</v>
      </c>
      <c r="AH962" s="210"/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2" x14ac:dyDescent="0.2">
      <c r="A963" s="217"/>
      <c r="B963" s="218"/>
      <c r="C963" s="264" t="s">
        <v>875</v>
      </c>
      <c r="D963" s="251"/>
      <c r="E963" s="251"/>
      <c r="F963" s="251"/>
      <c r="G963" s="251"/>
      <c r="H963" s="221"/>
      <c r="I963" s="221"/>
      <c r="J963" s="221"/>
      <c r="K963" s="221"/>
      <c r="L963" s="221"/>
      <c r="M963" s="221"/>
      <c r="N963" s="220"/>
      <c r="O963" s="220"/>
      <c r="P963" s="220"/>
      <c r="Q963" s="220"/>
      <c r="R963" s="221"/>
      <c r="S963" s="221"/>
      <c r="T963" s="221"/>
      <c r="U963" s="221"/>
      <c r="V963" s="221"/>
      <c r="W963" s="221"/>
      <c r="X963" s="221"/>
      <c r="Y963" s="221"/>
      <c r="Z963" s="210"/>
      <c r="AA963" s="210"/>
      <c r="AB963" s="210"/>
      <c r="AC963" s="210"/>
      <c r="AD963" s="210"/>
      <c r="AE963" s="210"/>
      <c r="AF963" s="210"/>
      <c r="AG963" s="210" t="s">
        <v>211</v>
      </c>
      <c r="AH963" s="210"/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outlineLevel="2" x14ac:dyDescent="0.2">
      <c r="A964" s="217"/>
      <c r="B964" s="218"/>
      <c r="C964" s="256"/>
      <c r="D964" s="246"/>
      <c r="E964" s="246"/>
      <c r="F964" s="246"/>
      <c r="G964" s="246"/>
      <c r="H964" s="221"/>
      <c r="I964" s="221"/>
      <c r="J964" s="221"/>
      <c r="K964" s="221"/>
      <c r="L964" s="221"/>
      <c r="M964" s="221"/>
      <c r="N964" s="220"/>
      <c r="O964" s="220"/>
      <c r="P964" s="220"/>
      <c r="Q964" s="220"/>
      <c r="R964" s="221"/>
      <c r="S964" s="221"/>
      <c r="T964" s="221"/>
      <c r="U964" s="221"/>
      <c r="V964" s="221"/>
      <c r="W964" s="221"/>
      <c r="X964" s="221"/>
      <c r="Y964" s="221"/>
      <c r="Z964" s="210"/>
      <c r="AA964" s="210"/>
      <c r="AB964" s="210"/>
      <c r="AC964" s="210"/>
      <c r="AD964" s="210"/>
      <c r="AE964" s="210"/>
      <c r="AF964" s="210"/>
      <c r="AG964" s="210" t="s">
        <v>214</v>
      </c>
      <c r="AH964" s="210"/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x14ac:dyDescent="0.2">
      <c r="A965" s="230" t="s">
        <v>199</v>
      </c>
      <c r="B965" s="231" t="s">
        <v>145</v>
      </c>
      <c r="C965" s="252" t="s">
        <v>146</v>
      </c>
      <c r="D965" s="232"/>
      <c r="E965" s="233"/>
      <c r="F965" s="234"/>
      <c r="G965" s="234">
        <f>SUMIF(AG966:AG1020,"&lt;&gt;NOR",G966:G1020)</f>
        <v>0</v>
      </c>
      <c r="H965" s="234"/>
      <c r="I965" s="234">
        <f>SUM(I966:I1020)</f>
        <v>0</v>
      </c>
      <c r="J965" s="234"/>
      <c r="K965" s="234">
        <f>SUM(K966:K1020)</f>
        <v>0</v>
      </c>
      <c r="L965" s="234"/>
      <c r="M965" s="234">
        <f>SUM(M966:M1020)</f>
        <v>0</v>
      </c>
      <c r="N965" s="233"/>
      <c r="O965" s="233">
        <f>SUM(O966:O1020)</f>
        <v>0.13999999999999999</v>
      </c>
      <c r="P965" s="233"/>
      <c r="Q965" s="233">
        <f>SUM(Q966:Q1020)</f>
        <v>0</v>
      </c>
      <c r="R965" s="234"/>
      <c r="S965" s="234"/>
      <c r="T965" s="235"/>
      <c r="U965" s="229"/>
      <c r="V965" s="229">
        <f>SUM(V966:V1020)</f>
        <v>31.6</v>
      </c>
      <c r="W965" s="229"/>
      <c r="X965" s="229"/>
      <c r="Y965" s="229"/>
      <c r="AG965" t="s">
        <v>200</v>
      </c>
    </row>
    <row r="966" spans="1:60" outlineLevel="1" x14ac:dyDescent="0.2">
      <c r="A966" s="237">
        <v>235</v>
      </c>
      <c r="B966" s="238" t="s">
        <v>1081</v>
      </c>
      <c r="C966" s="253" t="s">
        <v>1082</v>
      </c>
      <c r="D966" s="239" t="s">
        <v>356</v>
      </c>
      <c r="E966" s="240">
        <v>3.5</v>
      </c>
      <c r="F966" s="241"/>
      <c r="G966" s="242">
        <f>ROUND(E966*F966,2)</f>
        <v>0</v>
      </c>
      <c r="H966" s="241"/>
      <c r="I966" s="242">
        <f>ROUND(E966*H966,2)</f>
        <v>0</v>
      </c>
      <c r="J966" s="241"/>
      <c r="K966" s="242">
        <f>ROUND(E966*J966,2)</f>
        <v>0</v>
      </c>
      <c r="L966" s="242">
        <v>21</v>
      </c>
      <c r="M966" s="242">
        <f>G966*(1+L966/100)</f>
        <v>0</v>
      </c>
      <c r="N966" s="240">
        <v>6.0000000000000002E-5</v>
      </c>
      <c r="O966" s="240">
        <f>ROUND(E966*N966,2)</f>
        <v>0</v>
      </c>
      <c r="P966" s="240">
        <v>0</v>
      </c>
      <c r="Q966" s="240">
        <f>ROUND(E966*P966,2)</f>
        <v>0</v>
      </c>
      <c r="R966" s="242" t="s">
        <v>1083</v>
      </c>
      <c r="S966" s="242" t="s">
        <v>205</v>
      </c>
      <c r="T966" s="243" t="s">
        <v>206</v>
      </c>
      <c r="U966" s="221">
        <v>0.55600000000000005</v>
      </c>
      <c r="V966" s="221">
        <f>ROUND(E966*U966,2)</f>
        <v>1.95</v>
      </c>
      <c r="W966" s="221"/>
      <c r="X966" s="221" t="s">
        <v>207</v>
      </c>
      <c r="Y966" s="221" t="s">
        <v>208</v>
      </c>
      <c r="Z966" s="210"/>
      <c r="AA966" s="210"/>
      <c r="AB966" s="210"/>
      <c r="AC966" s="210"/>
      <c r="AD966" s="210"/>
      <c r="AE966" s="210"/>
      <c r="AF966" s="210"/>
      <c r="AG966" s="210" t="s">
        <v>209</v>
      </c>
      <c r="AH966" s="210"/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outlineLevel="2" x14ac:dyDescent="0.2">
      <c r="A967" s="217"/>
      <c r="B967" s="218"/>
      <c r="C967" s="255" t="s">
        <v>1084</v>
      </c>
      <c r="D967" s="223"/>
      <c r="E967" s="224">
        <v>3.5</v>
      </c>
      <c r="F967" s="221"/>
      <c r="G967" s="221"/>
      <c r="H967" s="221"/>
      <c r="I967" s="221"/>
      <c r="J967" s="221"/>
      <c r="K967" s="221"/>
      <c r="L967" s="221"/>
      <c r="M967" s="221"/>
      <c r="N967" s="220"/>
      <c r="O967" s="220"/>
      <c r="P967" s="220"/>
      <c r="Q967" s="220"/>
      <c r="R967" s="221"/>
      <c r="S967" s="221"/>
      <c r="T967" s="221"/>
      <c r="U967" s="221"/>
      <c r="V967" s="221"/>
      <c r="W967" s="221"/>
      <c r="X967" s="221"/>
      <c r="Y967" s="221"/>
      <c r="Z967" s="210"/>
      <c r="AA967" s="210"/>
      <c r="AB967" s="210"/>
      <c r="AC967" s="210"/>
      <c r="AD967" s="210"/>
      <c r="AE967" s="210"/>
      <c r="AF967" s="210"/>
      <c r="AG967" s="210" t="s">
        <v>213</v>
      </c>
      <c r="AH967" s="210">
        <v>0</v>
      </c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2" x14ac:dyDescent="0.2">
      <c r="A968" s="217"/>
      <c r="B968" s="218"/>
      <c r="C968" s="256"/>
      <c r="D968" s="246"/>
      <c r="E968" s="246"/>
      <c r="F968" s="246"/>
      <c r="G968" s="246"/>
      <c r="H968" s="221"/>
      <c r="I968" s="221"/>
      <c r="J968" s="221"/>
      <c r="K968" s="221"/>
      <c r="L968" s="221"/>
      <c r="M968" s="221"/>
      <c r="N968" s="220"/>
      <c r="O968" s="220"/>
      <c r="P968" s="220"/>
      <c r="Q968" s="220"/>
      <c r="R968" s="221"/>
      <c r="S968" s="221"/>
      <c r="T968" s="221"/>
      <c r="U968" s="221"/>
      <c r="V968" s="221"/>
      <c r="W968" s="221"/>
      <c r="X968" s="221"/>
      <c r="Y968" s="221"/>
      <c r="Z968" s="210"/>
      <c r="AA968" s="210"/>
      <c r="AB968" s="210"/>
      <c r="AC968" s="210"/>
      <c r="AD968" s="210"/>
      <c r="AE968" s="210"/>
      <c r="AF968" s="210"/>
      <c r="AG968" s="210" t="s">
        <v>214</v>
      </c>
      <c r="AH968" s="210"/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1" x14ac:dyDescent="0.2">
      <c r="A969" s="237">
        <v>236</v>
      </c>
      <c r="B969" s="238" t="s">
        <v>1085</v>
      </c>
      <c r="C969" s="253" t="s">
        <v>1086</v>
      </c>
      <c r="D969" s="239" t="s">
        <v>356</v>
      </c>
      <c r="E969" s="240">
        <v>10</v>
      </c>
      <c r="F969" s="241"/>
      <c r="G969" s="242">
        <f>ROUND(E969*F969,2)</f>
        <v>0</v>
      </c>
      <c r="H969" s="241"/>
      <c r="I969" s="242">
        <f>ROUND(E969*H969,2)</f>
        <v>0</v>
      </c>
      <c r="J969" s="241"/>
      <c r="K969" s="242">
        <f>ROUND(E969*J969,2)</f>
        <v>0</v>
      </c>
      <c r="L969" s="242">
        <v>21</v>
      </c>
      <c r="M969" s="242">
        <f>G969*(1+L969/100)</f>
        <v>0</v>
      </c>
      <c r="N969" s="240">
        <v>6.0000000000000002E-5</v>
      </c>
      <c r="O969" s="240">
        <f>ROUND(E969*N969,2)</f>
        <v>0</v>
      </c>
      <c r="P969" s="240">
        <v>0</v>
      </c>
      <c r="Q969" s="240">
        <f>ROUND(E969*P969,2)</f>
        <v>0</v>
      </c>
      <c r="R969" s="242" t="s">
        <v>1083</v>
      </c>
      <c r="S969" s="242" t="s">
        <v>205</v>
      </c>
      <c r="T969" s="243" t="s">
        <v>206</v>
      </c>
      <c r="U969" s="221">
        <v>0.51600000000000001</v>
      </c>
      <c r="V969" s="221">
        <f>ROUND(E969*U969,2)</f>
        <v>5.16</v>
      </c>
      <c r="W969" s="221"/>
      <c r="X969" s="221" t="s">
        <v>207</v>
      </c>
      <c r="Y969" s="221" t="s">
        <v>208</v>
      </c>
      <c r="Z969" s="210"/>
      <c r="AA969" s="210"/>
      <c r="AB969" s="210"/>
      <c r="AC969" s="210"/>
      <c r="AD969" s="210"/>
      <c r="AE969" s="210"/>
      <c r="AF969" s="210"/>
      <c r="AG969" s="210" t="s">
        <v>209</v>
      </c>
      <c r="AH969" s="210"/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2" x14ac:dyDescent="0.2">
      <c r="A970" s="217"/>
      <c r="B970" s="218"/>
      <c r="C970" s="255" t="s">
        <v>1087</v>
      </c>
      <c r="D970" s="223"/>
      <c r="E970" s="224">
        <v>10</v>
      </c>
      <c r="F970" s="221"/>
      <c r="G970" s="221"/>
      <c r="H970" s="221"/>
      <c r="I970" s="221"/>
      <c r="J970" s="221"/>
      <c r="K970" s="221"/>
      <c r="L970" s="221"/>
      <c r="M970" s="221"/>
      <c r="N970" s="220"/>
      <c r="O970" s="220"/>
      <c r="P970" s="220"/>
      <c r="Q970" s="220"/>
      <c r="R970" s="221"/>
      <c r="S970" s="221"/>
      <c r="T970" s="221"/>
      <c r="U970" s="221"/>
      <c r="V970" s="221"/>
      <c r="W970" s="221"/>
      <c r="X970" s="221"/>
      <c r="Y970" s="221"/>
      <c r="Z970" s="210"/>
      <c r="AA970" s="210"/>
      <c r="AB970" s="210"/>
      <c r="AC970" s="210"/>
      <c r="AD970" s="210"/>
      <c r="AE970" s="210"/>
      <c r="AF970" s="210"/>
      <c r="AG970" s="210" t="s">
        <v>213</v>
      </c>
      <c r="AH970" s="210">
        <v>0</v>
      </c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2" x14ac:dyDescent="0.2">
      <c r="A971" s="217"/>
      <c r="B971" s="218"/>
      <c r="C971" s="256"/>
      <c r="D971" s="246"/>
      <c r="E971" s="246"/>
      <c r="F971" s="246"/>
      <c r="G971" s="246"/>
      <c r="H971" s="221"/>
      <c r="I971" s="221"/>
      <c r="J971" s="221"/>
      <c r="K971" s="221"/>
      <c r="L971" s="221"/>
      <c r="M971" s="221"/>
      <c r="N971" s="220"/>
      <c r="O971" s="220"/>
      <c r="P971" s="220"/>
      <c r="Q971" s="220"/>
      <c r="R971" s="221"/>
      <c r="S971" s="221"/>
      <c r="T971" s="221"/>
      <c r="U971" s="221"/>
      <c r="V971" s="221"/>
      <c r="W971" s="221"/>
      <c r="X971" s="221"/>
      <c r="Y971" s="221"/>
      <c r="Z971" s="210"/>
      <c r="AA971" s="210"/>
      <c r="AB971" s="210"/>
      <c r="AC971" s="210"/>
      <c r="AD971" s="210"/>
      <c r="AE971" s="210"/>
      <c r="AF971" s="210"/>
      <c r="AG971" s="210" t="s">
        <v>214</v>
      </c>
      <c r="AH971" s="210"/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1" x14ac:dyDescent="0.2">
      <c r="A972" s="237">
        <v>237</v>
      </c>
      <c r="B972" s="238" t="s">
        <v>1088</v>
      </c>
      <c r="C972" s="253" t="s">
        <v>1089</v>
      </c>
      <c r="D972" s="239" t="s">
        <v>356</v>
      </c>
      <c r="E972" s="240">
        <v>8</v>
      </c>
      <c r="F972" s="241"/>
      <c r="G972" s="242">
        <f>ROUND(E972*F972,2)</f>
        <v>0</v>
      </c>
      <c r="H972" s="241"/>
      <c r="I972" s="242">
        <f>ROUND(E972*H972,2)</f>
        <v>0</v>
      </c>
      <c r="J972" s="241"/>
      <c r="K972" s="242">
        <f>ROUND(E972*J972,2)</f>
        <v>0</v>
      </c>
      <c r="L972" s="242">
        <v>21</v>
      </c>
      <c r="M972" s="242">
        <f>G972*(1+L972/100)</f>
        <v>0</v>
      </c>
      <c r="N972" s="240">
        <v>0</v>
      </c>
      <c r="O972" s="240">
        <f>ROUND(E972*N972,2)</f>
        <v>0</v>
      </c>
      <c r="P972" s="240">
        <v>0</v>
      </c>
      <c r="Q972" s="240">
        <f>ROUND(E972*P972,2)</f>
        <v>0</v>
      </c>
      <c r="R972" s="242" t="s">
        <v>1083</v>
      </c>
      <c r="S972" s="242" t="s">
        <v>205</v>
      </c>
      <c r="T972" s="243" t="s">
        <v>206</v>
      </c>
      <c r="U972" s="221">
        <v>0.32400000000000001</v>
      </c>
      <c r="V972" s="221">
        <f>ROUND(E972*U972,2)</f>
        <v>2.59</v>
      </c>
      <c r="W972" s="221"/>
      <c r="X972" s="221" t="s">
        <v>207</v>
      </c>
      <c r="Y972" s="221" t="s">
        <v>208</v>
      </c>
      <c r="Z972" s="210"/>
      <c r="AA972" s="210"/>
      <c r="AB972" s="210"/>
      <c r="AC972" s="210"/>
      <c r="AD972" s="210"/>
      <c r="AE972" s="210"/>
      <c r="AF972" s="210"/>
      <c r="AG972" s="210" t="s">
        <v>209</v>
      </c>
      <c r="AH972" s="210"/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2" x14ac:dyDescent="0.2">
      <c r="A973" s="217"/>
      <c r="B973" s="218"/>
      <c r="C973" s="255" t="s">
        <v>1090</v>
      </c>
      <c r="D973" s="223"/>
      <c r="E973" s="224">
        <v>8</v>
      </c>
      <c r="F973" s="221"/>
      <c r="G973" s="221"/>
      <c r="H973" s="221"/>
      <c r="I973" s="221"/>
      <c r="J973" s="221"/>
      <c r="K973" s="221"/>
      <c r="L973" s="221"/>
      <c r="M973" s="221"/>
      <c r="N973" s="220"/>
      <c r="O973" s="220"/>
      <c r="P973" s="220"/>
      <c r="Q973" s="220"/>
      <c r="R973" s="221"/>
      <c r="S973" s="221"/>
      <c r="T973" s="221"/>
      <c r="U973" s="221"/>
      <c r="V973" s="221"/>
      <c r="W973" s="221"/>
      <c r="X973" s="221"/>
      <c r="Y973" s="221"/>
      <c r="Z973" s="210"/>
      <c r="AA973" s="210"/>
      <c r="AB973" s="210"/>
      <c r="AC973" s="210"/>
      <c r="AD973" s="210"/>
      <c r="AE973" s="210"/>
      <c r="AF973" s="210"/>
      <c r="AG973" s="210" t="s">
        <v>213</v>
      </c>
      <c r="AH973" s="210">
        <v>0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2" x14ac:dyDescent="0.2">
      <c r="A974" s="217"/>
      <c r="B974" s="218"/>
      <c r="C974" s="256"/>
      <c r="D974" s="246"/>
      <c r="E974" s="246"/>
      <c r="F974" s="246"/>
      <c r="G974" s="246"/>
      <c r="H974" s="221"/>
      <c r="I974" s="221"/>
      <c r="J974" s="221"/>
      <c r="K974" s="221"/>
      <c r="L974" s="221"/>
      <c r="M974" s="221"/>
      <c r="N974" s="220"/>
      <c r="O974" s="220"/>
      <c r="P974" s="220"/>
      <c r="Q974" s="220"/>
      <c r="R974" s="221"/>
      <c r="S974" s="221"/>
      <c r="T974" s="221"/>
      <c r="U974" s="221"/>
      <c r="V974" s="221"/>
      <c r="W974" s="221"/>
      <c r="X974" s="221"/>
      <c r="Y974" s="221"/>
      <c r="Z974" s="210"/>
      <c r="AA974" s="210"/>
      <c r="AB974" s="210"/>
      <c r="AC974" s="210"/>
      <c r="AD974" s="210"/>
      <c r="AE974" s="210"/>
      <c r="AF974" s="210"/>
      <c r="AG974" s="210" t="s">
        <v>214</v>
      </c>
      <c r="AH974" s="210"/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outlineLevel="1" x14ac:dyDescent="0.2">
      <c r="A975" s="237">
        <v>238</v>
      </c>
      <c r="B975" s="238" t="s">
        <v>1091</v>
      </c>
      <c r="C975" s="253" t="s">
        <v>1092</v>
      </c>
      <c r="D975" s="239" t="s">
        <v>1093</v>
      </c>
      <c r="E975" s="240">
        <v>45.76</v>
      </c>
      <c r="F975" s="241"/>
      <c r="G975" s="242">
        <f>ROUND(E975*F975,2)</f>
        <v>0</v>
      </c>
      <c r="H975" s="241"/>
      <c r="I975" s="242">
        <f>ROUND(E975*H975,2)</f>
        <v>0</v>
      </c>
      <c r="J975" s="241"/>
      <c r="K975" s="242">
        <f>ROUND(E975*J975,2)</f>
        <v>0</v>
      </c>
      <c r="L975" s="242">
        <v>21</v>
      </c>
      <c r="M975" s="242">
        <f>G975*(1+L975/100)</f>
        <v>0</v>
      </c>
      <c r="N975" s="240">
        <v>5.0000000000000002E-5</v>
      </c>
      <c r="O975" s="240">
        <f>ROUND(E975*N975,2)</f>
        <v>0</v>
      </c>
      <c r="P975" s="240">
        <v>0</v>
      </c>
      <c r="Q975" s="240">
        <f>ROUND(E975*P975,2)</f>
        <v>0</v>
      </c>
      <c r="R975" s="242" t="s">
        <v>1083</v>
      </c>
      <c r="S975" s="242" t="s">
        <v>205</v>
      </c>
      <c r="T975" s="243" t="s">
        <v>206</v>
      </c>
      <c r="U975" s="221">
        <v>0.1</v>
      </c>
      <c r="V975" s="221">
        <f>ROUND(E975*U975,2)</f>
        <v>4.58</v>
      </c>
      <c r="W975" s="221"/>
      <c r="X975" s="221" t="s">
        <v>207</v>
      </c>
      <c r="Y975" s="221" t="s">
        <v>208</v>
      </c>
      <c r="Z975" s="210"/>
      <c r="AA975" s="210"/>
      <c r="AB975" s="210"/>
      <c r="AC975" s="210"/>
      <c r="AD975" s="210"/>
      <c r="AE975" s="210"/>
      <c r="AF975" s="210"/>
      <c r="AG975" s="210" t="s">
        <v>209</v>
      </c>
      <c r="AH975" s="210"/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2" x14ac:dyDescent="0.2">
      <c r="A976" s="217"/>
      <c r="B976" s="218"/>
      <c r="C976" s="255" t="s">
        <v>1094</v>
      </c>
      <c r="D976" s="223"/>
      <c r="E976" s="224">
        <v>11</v>
      </c>
      <c r="F976" s="221"/>
      <c r="G976" s="221"/>
      <c r="H976" s="221"/>
      <c r="I976" s="221"/>
      <c r="J976" s="221"/>
      <c r="K976" s="221"/>
      <c r="L976" s="221"/>
      <c r="M976" s="221"/>
      <c r="N976" s="220"/>
      <c r="O976" s="220"/>
      <c r="P976" s="220"/>
      <c r="Q976" s="220"/>
      <c r="R976" s="221"/>
      <c r="S976" s="221"/>
      <c r="T976" s="221"/>
      <c r="U976" s="221"/>
      <c r="V976" s="221"/>
      <c r="W976" s="221"/>
      <c r="X976" s="221"/>
      <c r="Y976" s="221"/>
      <c r="Z976" s="210"/>
      <c r="AA976" s="210"/>
      <c r="AB976" s="210"/>
      <c r="AC976" s="210"/>
      <c r="AD976" s="210"/>
      <c r="AE976" s="210"/>
      <c r="AF976" s="210"/>
      <c r="AG976" s="210" t="s">
        <v>213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3" x14ac:dyDescent="0.2">
      <c r="A977" s="217"/>
      <c r="B977" s="218"/>
      <c r="C977" s="255" t="s">
        <v>1095</v>
      </c>
      <c r="D977" s="223"/>
      <c r="E977" s="224">
        <v>34.76</v>
      </c>
      <c r="F977" s="221"/>
      <c r="G977" s="221"/>
      <c r="H977" s="221"/>
      <c r="I977" s="221"/>
      <c r="J977" s="221"/>
      <c r="K977" s="221"/>
      <c r="L977" s="221"/>
      <c r="M977" s="221"/>
      <c r="N977" s="220"/>
      <c r="O977" s="220"/>
      <c r="P977" s="220"/>
      <c r="Q977" s="220"/>
      <c r="R977" s="221"/>
      <c r="S977" s="221"/>
      <c r="T977" s="221"/>
      <c r="U977" s="221"/>
      <c r="V977" s="221"/>
      <c r="W977" s="221"/>
      <c r="X977" s="221"/>
      <c r="Y977" s="221"/>
      <c r="Z977" s="210"/>
      <c r="AA977" s="210"/>
      <c r="AB977" s="210"/>
      <c r="AC977" s="210"/>
      <c r="AD977" s="210"/>
      <c r="AE977" s="210"/>
      <c r="AF977" s="210"/>
      <c r="AG977" s="210" t="s">
        <v>213</v>
      </c>
      <c r="AH977" s="210">
        <v>0</v>
      </c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outlineLevel="2" x14ac:dyDescent="0.2">
      <c r="A978" s="217"/>
      <c r="B978" s="218"/>
      <c r="C978" s="256"/>
      <c r="D978" s="246"/>
      <c r="E978" s="246"/>
      <c r="F978" s="246"/>
      <c r="G978" s="246"/>
      <c r="H978" s="221"/>
      <c r="I978" s="221"/>
      <c r="J978" s="221"/>
      <c r="K978" s="221"/>
      <c r="L978" s="221"/>
      <c r="M978" s="221"/>
      <c r="N978" s="220"/>
      <c r="O978" s="220"/>
      <c r="P978" s="220"/>
      <c r="Q978" s="220"/>
      <c r="R978" s="221"/>
      <c r="S978" s="221"/>
      <c r="T978" s="221"/>
      <c r="U978" s="221"/>
      <c r="V978" s="221"/>
      <c r="W978" s="221"/>
      <c r="X978" s="221"/>
      <c r="Y978" s="221"/>
      <c r="Z978" s="210"/>
      <c r="AA978" s="210"/>
      <c r="AB978" s="210"/>
      <c r="AC978" s="210"/>
      <c r="AD978" s="210"/>
      <c r="AE978" s="210"/>
      <c r="AF978" s="210"/>
      <c r="AG978" s="210" t="s">
        <v>214</v>
      </c>
      <c r="AH978" s="210"/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outlineLevel="1" x14ac:dyDescent="0.2">
      <c r="A979" s="237">
        <v>239</v>
      </c>
      <c r="B979" s="238" t="s">
        <v>1096</v>
      </c>
      <c r="C979" s="253" t="s">
        <v>1097</v>
      </c>
      <c r="D979" s="239" t="s">
        <v>1093</v>
      </c>
      <c r="E979" s="240">
        <v>206.18</v>
      </c>
      <c r="F979" s="241"/>
      <c r="G979" s="242">
        <f>ROUND(E979*F979,2)</f>
        <v>0</v>
      </c>
      <c r="H979" s="241"/>
      <c r="I979" s="242">
        <f>ROUND(E979*H979,2)</f>
        <v>0</v>
      </c>
      <c r="J979" s="241"/>
      <c r="K979" s="242">
        <f>ROUND(E979*J979,2)</f>
        <v>0</v>
      </c>
      <c r="L979" s="242">
        <v>21</v>
      </c>
      <c r="M979" s="242">
        <f>G979*(1+L979/100)</f>
        <v>0</v>
      </c>
      <c r="N979" s="240">
        <v>5.0000000000000002E-5</v>
      </c>
      <c r="O979" s="240">
        <f>ROUND(E979*N979,2)</f>
        <v>0.01</v>
      </c>
      <c r="P979" s="240">
        <v>0</v>
      </c>
      <c r="Q979" s="240">
        <f>ROUND(E979*P979,2)</f>
        <v>0</v>
      </c>
      <c r="R979" s="242" t="s">
        <v>1083</v>
      </c>
      <c r="S979" s="242" t="s">
        <v>205</v>
      </c>
      <c r="T979" s="243" t="s">
        <v>206</v>
      </c>
      <c r="U979" s="221">
        <v>8.4000000000000005E-2</v>
      </c>
      <c r="V979" s="221">
        <f>ROUND(E979*U979,2)</f>
        <v>17.32</v>
      </c>
      <c r="W979" s="221"/>
      <c r="X979" s="221" t="s">
        <v>207</v>
      </c>
      <c r="Y979" s="221" t="s">
        <v>208</v>
      </c>
      <c r="Z979" s="210"/>
      <c r="AA979" s="210"/>
      <c r="AB979" s="210"/>
      <c r="AC979" s="210"/>
      <c r="AD979" s="210"/>
      <c r="AE979" s="210"/>
      <c r="AF979" s="210"/>
      <c r="AG979" s="210" t="s">
        <v>209</v>
      </c>
      <c r="AH979" s="210"/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outlineLevel="2" x14ac:dyDescent="0.2">
      <c r="A980" s="217"/>
      <c r="B980" s="218"/>
      <c r="C980" s="255" t="s">
        <v>1098</v>
      </c>
      <c r="D980" s="223"/>
      <c r="E980" s="224"/>
      <c r="F980" s="221"/>
      <c r="G980" s="221"/>
      <c r="H980" s="221"/>
      <c r="I980" s="221"/>
      <c r="J980" s="221"/>
      <c r="K980" s="221"/>
      <c r="L980" s="221"/>
      <c r="M980" s="221"/>
      <c r="N980" s="220"/>
      <c r="O980" s="220"/>
      <c r="P980" s="220"/>
      <c r="Q980" s="220"/>
      <c r="R980" s="221"/>
      <c r="S980" s="221"/>
      <c r="T980" s="221"/>
      <c r="U980" s="221"/>
      <c r="V980" s="221"/>
      <c r="W980" s="221"/>
      <c r="X980" s="221"/>
      <c r="Y980" s="221"/>
      <c r="Z980" s="210"/>
      <c r="AA980" s="210"/>
      <c r="AB980" s="210"/>
      <c r="AC980" s="210"/>
      <c r="AD980" s="210"/>
      <c r="AE980" s="210"/>
      <c r="AF980" s="210"/>
      <c r="AG980" s="210" t="s">
        <v>213</v>
      </c>
      <c r="AH980" s="210">
        <v>0</v>
      </c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outlineLevel="3" x14ac:dyDescent="0.2">
      <c r="A981" s="217"/>
      <c r="B981" s="218"/>
      <c r="C981" s="255" t="s">
        <v>1099</v>
      </c>
      <c r="D981" s="223"/>
      <c r="E981" s="224">
        <v>130</v>
      </c>
      <c r="F981" s="221"/>
      <c r="G981" s="221"/>
      <c r="H981" s="221"/>
      <c r="I981" s="221"/>
      <c r="J981" s="221"/>
      <c r="K981" s="221"/>
      <c r="L981" s="221"/>
      <c r="M981" s="221"/>
      <c r="N981" s="220"/>
      <c r="O981" s="220"/>
      <c r="P981" s="220"/>
      <c r="Q981" s="220"/>
      <c r="R981" s="221"/>
      <c r="S981" s="221"/>
      <c r="T981" s="221"/>
      <c r="U981" s="221"/>
      <c r="V981" s="221"/>
      <c r="W981" s="221"/>
      <c r="X981" s="221"/>
      <c r="Y981" s="221"/>
      <c r="Z981" s="210"/>
      <c r="AA981" s="210"/>
      <c r="AB981" s="210"/>
      <c r="AC981" s="210"/>
      <c r="AD981" s="210"/>
      <c r="AE981" s="210"/>
      <c r="AF981" s="210"/>
      <c r="AG981" s="210" t="s">
        <v>213</v>
      </c>
      <c r="AH981" s="210">
        <v>0</v>
      </c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3" x14ac:dyDescent="0.2">
      <c r="A982" s="217"/>
      <c r="B982" s="218"/>
      <c r="C982" s="255" t="s">
        <v>1100</v>
      </c>
      <c r="D982" s="223"/>
      <c r="E982" s="224">
        <v>54.18</v>
      </c>
      <c r="F982" s="221"/>
      <c r="G982" s="221"/>
      <c r="H982" s="221"/>
      <c r="I982" s="221"/>
      <c r="J982" s="221"/>
      <c r="K982" s="221"/>
      <c r="L982" s="221"/>
      <c r="M982" s="221"/>
      <c r="N982" s="220"/>
      <c r="O982" s="220"/>
      <c r="P982" s="220"/>
      <c r="Q982" s="220"/>
      <c r="R982" s="221"/>
      <c r="S982" s="221"/>
      <c r="T982" s="221"/>
      <c r="U982" s="221"/>
      <c r="V982" s="221"/>
      <c r="W982" s="221"/>
      <c r="X982" s="221"/>
      <c r="Y982" s="221"/>
      <c r="Z982" s="210"/>
      <c r="AA982" s="210"/>
      <c r="AB982" s="210"/>
      <c r="AC982" s="210"/>
      <c r="AD982" s="210"/>
      <c r="AE982" s="210"/>
      <c r="AF982" s="210"/>
      <c r="AG982" s="210" t="s">
        <v>213</v>
      </c>
      <c r="AH982" s="210">
        <v>0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3" x14ac:dyDescent="0.2">
      <c r="A983" s="217"/>
      <c r="B983" s="218"/>
      <c r="C983" s="255" t="s">
        <v>1101</v>
      </c>
      <c r="D983" s="223"/>
      <c r="E983" s="224">
        <v>22</v>
      </c>
      <c r="F983" s="221"/>
      <c r="G983" s="221"/>
      <c r="H983" s="221"/>
      <c r="I983" s="221"/>
      <c r="J983" s="221"/>
      <c r="K983" s="221"/>
      <c r="L983" s="221"/>
      <c r="M983" s="221"/>
      <c r="N983" s="220"/>
      <c r="O983" s="220"/>
      <c r="P983" s="220"/>
      <c r="Q983" s="220"/>
      <c r="R983" s="221"/>
      <c r="S983" s="221"/>
      <c r="T983" s="221"/>
      <c r="U983" s="221"/>
      <c r="V983" s="221"/>
      <c r="W983" s="221"/>
      <c r="X983" s="221"/>
      <c r="Y983" s="221"/>
      <c r="Z983" s="210"/>
      <c r="AA983" s="210"/>
      <c r="AB983" s="210"/>
      <c r="AC983" s="210"/>
      <c r="AD983" s="210"/>
      <c r="AE983" s="210"/>
      <c r="AF983" s="210"/>
      <c r="AG983" s="210" t="s">
        <v>213</v>
      </c>
      <c r="AH983" s="210">
        <v>0</v>
      </c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2" x14ac:dyDescent="0.2">
      <c r="A984" s="217"/>
      <c r="B984" s="218"/>
      <c r="C984" s="256"/>
      <c r="D984" s="246"/>
      <c r="E984" s="246"/>
      <c r="F984" s="246"/>
      <c r="G984" s="246"/>
      <c r="H984" s="221"/>
      <c r="I984" s="221"/>
      <c r="J984" s="221"/>
      <c r="K984" s="221"/>
      <c r="L984" s="221"/>
      <c r="M984" s="221"/>
      <c r="N984" s="220"/>
      <c r="O984" s="220"/>
      <c r="P984" s="220"/>
      <c r="Q984" s="220"/>
      <c r="R984" s="221"/>
      <c r="S984" s="221"/>
      <c r="T984" s="221"/>
      <c r="U984" s="221"/>
      <c r="V984" s="221"/>
      <c r="W984" s="221"/>
      <c r="X984" s="221"/>
      <c r="Y984" s="221"/>
      <c r="Z984" s="210"/>
      <c r="AA984" s="210"/>
      <c r="AB984" s="210"/>
      <c r="AC984" s="210"/>
      <c r="AD984" s="210"/>
      <c r="AE984" s="210"/>
      <c r="AF984" s="210"/>
      <c r="AG984" s="210" t="s">
        <v>214</v>
      </c>
      <c r="AH984" s="210"/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ht="22.5" outlineLevel="1" x14ac:dyDescent="0.2">
      <c r="A985" s="237">
        <v>240</v>
      </c>
      <c r="B985" s="238" t="s">
        <v>1102</v>
      </c>
      <c r="C985" s="253" t="s">
        <v>1103</v>
      </c>
      <c r="D985" s="239" t="s">
        <v>366</v>
      </c>
      <c r="E985" s="240">
        <v>1</v>
      </c>
      <c r="F985" s="241"/>
      <c r="G985" s="242">
        <f>ROUND(E985*F985,2)</f>
        <v>0</v>
      </c>
      <c r="H985" s="241"/>
      <c r="I985" s="242">
        <f>ROUND(E985*H985,2)</f>
        <v>0</v>
      </c>
      <c r="J985" s="241"/>
      <c r="K985" s="242">
        <f>ROUND(E985*J985,2)</f>
        <v>0</v>
      </c>
      <c r="L985" s="242">
        <v>21</v>
      </c>
      <c r="M985" s="242">
        <f>G985*(1+L985/100)</f>
        <v>0</v>
      </c>
      <c r="N985" s="240">
        <v>0</v>
      </c>
      <c r="O985" s="240">
        <f>ROUND(E985*N985,2)</f>
        <v>0</v>
      </c>
      <c r="P985" s="240">
        <v>0</v>
      </c>
      <c r="Q985" s="240">
        <f>ROUND(E985*P985,2)</f>
        <v>0</v>
      </c>
      <c r="R985" s="242"/>
      <c r="S985" s="242" t="s">
        <v>348</v>
      </c>
      <c r="T985" s="243" t="s">
        <v>349</v>
      </c>
      <c r="U985" s="221">
        <v>0</v>
      </c>
      <c r="V985" s="221">
        <f>ROUND(E985*U985,2)</f>
        <v>0</v>
      </c>
      <c r="W985" s="221"/>
      <c r="X985" s="221" t="s">
        <v>207</v>
      </c>
      <c r="Y985" s="221" t="s">
        <v>208</v>
      </c>
      <c r="Z985" s="210"/>
      <c r="AA985" s="210"/>
      <c r="AB985" s="210"/>
      <c r="AC985" s="210"/>
      <c r="AD985" s="210"/>
      <c r="AE985" s="210"/>
      <c r="AF985" s="210"/>
      <c r="AG985" s="210" t="s">
        <v>209</v>
      </c>
      <c r="AH985" s="210"/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2" x14ac:dyDescent="0.2">
      <c r="A986" s="217"/>
      <c r="B986" s="218"/>
      <c r="C986" s="255" t="s">
        <v>1104</v>
      </c>
      <c r="D986" s="223"/>
      <c r="E986" s="224">
        <v>1</v>
      </c>
      <c r="F986" s="221"/>
      <c r="G986" s="221"/>
      <c r="H986" s="221"/>
      <c r="I986" s="221"/>
      <c r="J986" s="221"/>
      <c r="K986" s="221"/>
      <c r="L986" s="221"/>
      <c r="M986" s="221"/>
      <c r="N986" s="220"/>
      <c r="O986" s="220"/>
      <c r="P986" s="220"/>
      <c r="Q986" s="220"/>
      <c r="R986" s="221"/>
      <c r="S986" s="221"/>
      <c r="T986" s="221"/>
      <c r="U986" s="221"/>
      <c r="V986" s="221"/>
      <c r="W986" s="221"/>
      <c r="X986" s="221"/>
      <c r="Y986" s="221"/>
      <c r="Z986" s="210"/>
      <c r="AA986" s="210"/>
      <c r="AB986" s="210"/>
      <c r="AC986" s="210"/>
      <c r="AD986" s="210"/>
      <c r="AE986" s="210"/>
      <c r="AF986" s="210"/>
      <c r="AG986" s="210" t="s">
        <v>213</v>
      </c>
      <c r="AH986" s="210">
        <v>0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outlineLevel="2" x14ac:dyDescent="0.2">
      <c r="A987" s="217"/>
      <c r="B987" s="218"/>
      <c r="C987" s="256"/>
      <c r="D987" s="246"/>
      <c r="E987" s="246"/>
      <c r="F987" s="246"/>
      <c r="G987" s="246"/>
      <c r="H987" s="221"/>
      <c r="I987" s="221"/>
      <c r="J987" s="221"/>
      <c r="K987" s="221"/>
      <c r="L987" s="221"/>
      <c r="M987" s="221"/>
      <c r="N987" s="220"/>
      <c r="O987" s="220"/>
      <c r="P987" s="220"/>
      <c r="Q987" s="220"/>
      <c r="R987" s="221"/>
      <c r="S987" s="221"/>
      <c r="T987" s="221"/>
      <c r="U987" s="221"/>
      <c r="V987" s="221"/>
      <c r="W987" s="221"/>
      <c r="X987" s="221"/>
      <c r="Y987" s="221"/>
      <c r="Z987" s="210"/>
      <c r="AA987" s="210"/>
      <c r="AB987" s="210"/>
      <c r="AC987" s="210"/>
      <c r="AD987" s="210"/>
      <c r="AE987" s="210"/>
      <c r="AF987" s="210"/>
      <c r="AG987" s="210" t="s">
        <v>214</v>
      </c>
      <c r="AH987" s="210"/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ht="22.5" outlineLevel="1" x14ac:dyDescent="0.2">
      <c r="A988" s="237">
        <v>241</v>
      </c>
      <c r="B988" s="238" t="s">
        <v>1105</v>
      </c>
      <c r="C988" s="253" t="s">
        <v>1106</v>
      </c>
      <c r="D988" s="239" t="s">
        <v>366</v>
      </c>
      <c r="E988" s="240">
        <v>2</v>
      </c>
      <c r="F988" s="241"/>
      <c r="G988" s="242">
        <f>ROUND(E988*F988,2)</f>
        <v>0</v>
      </c>
      <c r="H988" s="241"/>
      <c r="I988" s="242">
        <f>ROUND(E988*H988,2)</f>
        <v>0</v>
      </c>
      <c r="J988" s="241"/>
      <c r="K988" s="242">
        <f>ROUND(E988*J988,2)</f>
        <v>0</v>
      </c>
      <c r="L988" s="242">
        <v>21</v>
      </c>
      <c r="M988" s="242">
        <f>G988*(1+L988/100)</f>
        <v>0</v>
      </c>
      <c r="N988" s="240">
        <v>0</v>
      </c>
      <c r="O988" s="240">
        <f>ROUND(E988*N988,2)</f>
        <v>0</v>
      </c>
      <c r="P988" s="240">
        <v>0</v>
      </c>
      <c r="Q988" s="240">
        <f>ROUND(E988*P988,2)</f>
        <v>0</v>
      </c>
      <c r="R988" s="242"/>
      <c r="S988" s="242" t="s">
        <v>348</v>
      </c>
      <c r="T988" s="243" t="s">
        <v>349</v>
      </c>
      <c r="U988" s="221">
        <v>0</v>
      </c>
      <c r="V988" s="221">
        <f>ROUND(E988*U988,2)</f>
        <v>0</v>
      </c>
      <c r="W988" s="221"/>
      <c r="X988" s="221" t="s">
        <v>207</v>
      </c>
      <c r="Y988" s="221" t="s">
        <v>208</v>
      </c>
      <c r="Z988" s="210"/>
      <c r="AA988" s="210"/>
      <c r="AB988" s="210"/>
      <c r="AC988" s="210"/>
      <c r="AD988" s="210"/>
      <c r="AE988" s="210"/>
      <c r="AF988" s="210"/>
      <c r="AG988" s="210" t="s">
        <v>209</v>
      </c>
      <c r="AH988" s="210"/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outlineLevel="2" x14ac:dyDescent="0.2">
      <c r="A989" s="217"/>
      <c r="B989" s="218"/>
      <c r="C989" s="255" t="s">
        <v>1107</v>
      </c>
      <c r="D989" s="223"/>
      <c r="E989" s="224">
        <v>2</v>
      </c>
      <c r="F989" s="221"/>
      <c r="G989" s="221"/>
      <c r="H989" s="221"/>
      <c r="I989" s="221"/>
      <c r="J989" s="221"/>
      <c r="K989" s="221"/>
      <c r="L989" s="221"/>
      <c r="M989" s="221"/>
      <c r="N989" s="220"/>
      <c r="O989" s="220"/>
      <c r="P989" s="220"/>
      <c r="Q989" s="220"/>
      <c r="R989" s="221"/>
      <c r="S989" s="221"/>
      <c r="T989" s="221"/>
      <c r="U989" s="221"/>
      <c r="V989" s="221"/>
      <c r="W989" s="221"/>
      <c r="X989" s="221"/>
      <c r="Y989" s="221"/>
      <c r="Z989" s="210"/>
      <c r="AA989" s="210"/>
      <c r="AB989" s="210"/>
      <c r="AC989" s="210"/>
      <c r="AD989" s="210"/>
      <c r="AE989" s="210"/>
      <c r="AF989" s="210"/>
      <c r="AG989" s="210" t="s">
        <v>213</v>
      </c>
      <c r="AH989" s="210">
        <v>0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outlineLevel="2" x14ac:dyDescent="0.2">
      <c r="A990" s="217"/>
      <c r="B990" s="218"/>
      <c r="C990" s="256"/>
      <c r="D990" s="246"/>
      <c r="E990" s="246"/>
      <c r="F990" s="246"/>
      <c r="G990" s="246"/>
      <c r="H990" s="221"/>
      <c r="I990" s="221"/>
      <c r="J990" s="221"/>
      <c r="K990" s="221"/>
      <c r="L990" s="221"/>
      <c r="M990" s="221"/>
      <c r="N990" s="220"/>
      <c r="O990" s="220"/>
      <c r="P990" s="220"/>
      <c r="Q990" s="220"/>
      <c r="R990" s="221"/>
      <c r="S990" s="221"/>
      <c r="T990" s="221"/>
      <c r="U990" s="221"/>
      <c r="V990" s="221"/>
      <c r="W990" s="221"/>
      <c r="X990" s="221"/>
      <c r="Y990" s="221"/>
      <c r="Z990" s="210"/>
      <c r="AA990" s="210"/>
      <c r="AB990" s="210"/>
      <c r="AC990" s="210"/>
      <c r="AD990" s="210"/>
      <c r="AE990" s="210"/>
      <c r="AF990" s="210"/>
      <c r="AG990" s="210" t="s">
        <v>214</v>
      </c>
      <c r="AH990" s="210"/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ht="22.5" outlineLevel="1" x14ac:dyDescent="0.2">
      <c r="A991" s="237">
        <v>242</v>
      </c>
      <c r="B991" s="238" t="s">
        <v>1108</v>
      </c>
      <c r="C991" s="253" t="s">
        <v>1109</v>
      </c>
      <c r="D991" s="239" t="s">
        <v>366</v>
      </c>
      <c r="E991" s="240">
        <v>1</v>
      </c>
      <c r="F991" s="241"/>
      <c r="G991" s="242">
        <f>ROUND(E991*F991,2)</f>
        <v>0</v>
      </c>
      <c r="H991" s="241"/>
      <c r="I991" s="242">
        <f>ROUND(E991*H991,2)</f>
        <v>0</v>
      </c>
      <c r="J991" s="241"/>
      <c r="K991" s="242">
        <f>ROUND(E991*J991,2)</f>
        <v>0</v>
      </c>
      <c r="L991" s="242">
        <v>21</v>
      </c>
      <c r="M991" s="242">
        <f>G991*(1+L991/100)</f>
        <v>0</v>
      </c>
      <c r="N991" s="240">
        <v>0</v>
      </c>
      <c r="O991" s="240">
        <f>ROUND(E991*N991,2)</f>
        <v>0</v>
      </c>
      <c r="P991" s="240">
        <v>0</v>
      </c>
      <c r="Q991" s="240">
        <f>ROUND(E991*P991,2)</f>
        <v>0</v>
      </c>
      <c r="R991" s="242"/>
      <c r="S991" s="242" t="s">
        <v>348</v>
      </c>
      <c r="T991" s="243" t="s">
        <v>349</v>
      </c>
      <c r="U991" s="221">
        <v>0</v>
      </c>
      <c r="V991" s="221">
        <f>ROUND(E991*U991,2)</f>
        <v>0</v>
      </c>
      <c r="W991" s="221"/>
      <c r="X991" s="221" t="s">
        <v>207</v>
      </c>
      <c r="Y991" s="221" t="s">
        <v>208</v>
      </c>
      <c r="Z991" s="210"/>
      <c r="AA991" s="210"/>
      <c r="AB991" s="210"/>
      <c r="AC991" s="210"/>
      <c r="AD991" s="210"/>
      <c r="AE991" s="210"/>
      <c r="AF991" s="210"/>
      <c r="AG991" s="210" t="s">
        <v>209</v>
      </c>
      <c r="AH991" s="210"/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outlineLevel="2" x14ac:dyDescent="0.2">
      <c r="A992" s="217"/>
      <c r="B992" s="218"/>
      <c r="C992" s="255" t="s">
        <v>1049</v>
      </c>
      <c r="D992" s="223"/>
      <c r="E992" s="224">
        <v>1</v>
      </c>
      <c r="F992" s="221"/>
      <c r="G992" s="221"/>
      <c r="H992" s="221"/>
      <c r="I992" s="221"/>
      <c r="J992" s="221"/>
      <c r="K992" s="221"/>
      <c r="L992" s="221"/>
      <c r="M992" s="221"/>
      <c r="N992" s="220"/>
      <c r="O992" s="220"/>
      <c r="P992" s="220"/>
      <c r="Q992" s="220"/>
      <c r="R992" s="221"/>
      <c r="S992" s="221"/>
      <c r="T992" s="221"/>
      <c r="U992" s="221"/>
      <c r="V992" s="221"/>
      <c r="W992" s="221"/>
      <c r="X992" s="221"/>
      <c r="Y992" s="221"/>
      <c r="Z992" s="210"/>
      <c r="AA992" s="210"/>
      <c r="AB992" s="210"/>
      <c r="AC992" s="210"/>
      <c r="AD992" s="210"/>
      <c r="AE992" s="210"/>
      <c r="AF992" s="210"/>
      <c r="AG992" s="210" t="s">
        <v>213</v>
      </c>
      <c r="AH992" s="210">
        <v>0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outlineLevel="2" x14ac:dyDescent="0.2">
      <c r="A993" s="217"/>
      <c r="B993" s="218"/>
      <c r="C993" s="256"/>
      <c r="D993" s="246"/>
      <c r="E993" s="246"/>
      <c r="F993" s="246"/>
      <c r="G993" s="246"/>
      <c r="H993" s="221"/>
      <c r="I993" s="221"/>
      <c r="J993" s="221"/>
      <c r="K993" s="221"/>
      <c r="L993" s="221"/>
      <c r="M993" s="221"/>
      <c r="N993" s="220"/>
      <c r="O993" s="220"/>
      <c r="P993" s="220"/>
      <c r="Q993" s="220"/>
      <c r="R993" s="221"/>
      <c r="S993" s="221"/>
      <c r="T993" s="221"/>
      <c r="U993" s="221"/>
      <c r="V993" s="221"/>
      <c r="W993" s="221"/>
      <c r="X993" s="221"/>
      <c r="Y993" s="221"/>
      <c r="Z993" s="210"/>
      <c r="AA993" s="210"/>
      <c r="AB993" s="210"/>
      <c r="AC993" s="210"/>
      <c r="AD993" s="210"/>
      <c r="AE993" s="210"/>
      <c r="AF993" s="210"/>
      <c r="AG993" s="210" t="s">
        <v>214</v>
      </c>
      <c r="AH993" s="210"/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ht="22.5" outlineLevel="1" x14ac:dyDescent="0.2">
      <c r="A994" s="237">
        <v>243</v>
      </c>
      <c r="B994" s="238" t="s">
        <v>1110</v>
      </c>
      <c r="C994" s="253" t="s">
        <v>1111</v>
      </c>
      <c r="D994" s="239" t="s">
        <v>263</v>
      </c>
      <c r="E994" s="240">
        <v>5.96E-2</v>
      </c>
      <c r="F994" s="241"/>
      <c r="G994" s="242">
        <f>ROUND(E994*F994,2)</f>
        <v>0</v>
      </c>
      <c r="H994" s="241"/>
      <c r="I994" s="242">
        <f>ROUND(E994*H994,2)</f>
        <v>0</v>
      </c>
      <c r="J994" s="241"/>
      <c r="K994" s="242">
        <f>ROUND(E994*J994,2)</f>
        <v>0</v>
      </c>
      <c r="L994" s="242">
        <v>21</v>
      </c>
      <c r="M994" s="242">
        <f>G994*(1+L994/100)</f>
        <v>0</v>
      </c>
      <c r="N994" s="240">
        <v>1</v>
      </c>
      <c r="O994" s="240">
        <f>ROUND(E994*N994,2)</f>
        <v>0.06</v>
      </c>
      <c r="P994" s="240">
        <v>0</v>
      </c>
      <c r="Q994" s="240">
        <f>ROUND(E994*P994,2)</f>
        <v>0</v>
      </c>
      <c r="R994" s="242" t="s">
        <v>371</v>
      </c>
      <c r="S994" s="242" t="s">
        <v>205</v>
      </c>
      <c r="T994" s="243" t="s">
        <v>206</v>
      </c>
      <c r="U994" s="221">
        <v>0</v>
      </c>
      <c r="V994" s="221">
        <f>ROUND(E994*U994,2)</f>
        <v>0</v>
      </c>
      <c r="W994" s="221"/>
      <c r="X994" s="221" t="s">
        <v>372</v>
      </c>
      <c r="Y994" s="221" t="s">
        <v>208</v>
      </c>
      <c r="Z994" s="210"/>
      <c r="AA994" s="210"/>
      <c r="AB994" s="210"/>
      <c r="AC994" s="210"/>
      <c r="AD994" s="210"/>
      <c r="AE994" s="210"/>
      <c r="AF994" s="210"/>
      <c r="AG994" s="210" t="s">
        <v>373</v>
      </c>
      <c r="AH994" s="210"/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outlineLevel="2" x14ac:dyDescent="0.2">
      <c r="A995" s="217"/>
      <c r="B995" s="218"/>
      <c r="C995" s="255" t="s">
        <v>1112</v>
      </c>
      <c r="D995" s="223"/>
      <c r="E995" s="224">
        <v>5.96E-2</v>
      </c>
      <c r="F995" s="221"/>
      <c r="G995" s="221"/>
      <c r="H995" s="221"/>
      <c r="I995" s="221"/>
      <c r="J995" s="221"/>
      <c r="K995" s="221"/>
      <c r="L995" s="221"/>
      <c r="M995" s="221"/>
      <c r="N995" s="220"/>
      <c r="O995" s="220"/>
      <c r="P995" s="220"/>
      <c r="Q995" s="220"/>
      <c r="R995" s="221"/>
      <c r="S995" s="221"/>
      <c r="T995" s="221"/>
      <c r="U995" s="221"/>
      <c r="V995" s="221"/>
      <c r="W995" s="221"/>
      <c r="X995" s="221"/>
      <c r="Y995" s="221"/>
      <c r="Z995" s="210"/>
      <c r="AA995" s="210"/>
      <c r="AB995" s="210"/>
      <c r="AC995" s="210"/>
      <c r="AD995" s="210"/>
      <c r="AE995" s="210"/>
      <c r="AF995" s="210"/>
      <c r="AG995" s="210" t="s">
        <v>213</v>
      </c>
      <c r="AH995" s="210">
        <v>0</v>
      </c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outlineLevel="2" x14ac:dyDescent="0.2">
      <c r="A996" s="217"/>
      <c r="B996" s="218"/>
      <c r="C996" s="256"/>
      <c r="D996" s="246"/>
      <c r="E996" s="246"/>
      <c r="F996" s="246"/>
      <c r="G996" s="246"/>
      <c r="H996" s="221"/>
      <c r="I996" s="221"/>
      <c r="J996" s="221"/>
      <c r="K996" s="221"/>
      <c r="L996" s="221"/>
      <c r="M996" s="221"/>
      <c r="N996" s="220"/>
      <c r="O996" s="220"/>
      <c r="P996" s="220"/>
      <c r="Q996" s="220"/>
      <c r="R996" s="221"/>
      <c r="S996" s="221"/>
      <c r="T996" s="221"/>
      <c r="U996" s="221"/>
      <c r="V996" s="221"/>
      <c r="W996" s="221"/>
      <c r="X996" s="221"/>
      <c r="Y996" s="221"/>
      <c r="Z996" s="210"/>
      <c r="AA996" s="210"/>
      <c r="AB996" s="210"/>
      <c r="AC996" s="210"/>
      <c r="AD996" s="210"/>
      <c r="AE996" s="210"/>
      <c r="AF996" s="210"/>
      <c r="AG996" s="210" t="s">
        <v>214</v>
      </c>
      <c r="AH996" s="210"/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ht="22.5" outlineLevel="1" x14ac:dyDescent="0.2">
      <c r="A997" s="237">
        <v>244</v>
      </c>
      <c r="B997" s="238" t="s">
        <v>1113</v>
      </c>
      <c r="C997" s="253" t="s">
        <v>1114</v>
      </c>
      <c r="D997" s="239" t="s">
        <v>263</v>
      </c>
      <c r="E997" s="240">
        <v>3.8240000000000003E-2</v>
      </c>
      <c r="F997" s="241"/>
      <c r="G997" s="242">
        <f>ROUND(E997*F997,2)</f>
        <v>0</v>
      </c>
      <c r="H997" s="241"/>
      <c r="I997" s="242">
        <f>ROUND(E997*H997,2)</f>
        <v>0</v>
      </c>
      <c r="J997" s="241"/>
      <c r="K997" s="242">
        <f>ROUND(E997*J997,2)</f>
        <v>0</v>
      </c>
      <c r="L997" s="242">
        <v>21</v>
      </c>
      <c r="M997" s="242">
        <f>G997*(1+L997/100)</f>
        <v>0</v>
      </c>
      <c r="N997" s="240">
        <v>1</v>
      </c>
      <c r="O997" s="240">
        <f>ROUND(E997*N997,2)</f>
        <v>0.04</v>
      </c>
      <c r="P997" s="240">
        <v>0</v>
      </c>
      <c r="Q997" s="240">
        <f>ROUND(E997*P997,2)</f>
        <v>0</v>
      </c>
      <c r="R997" s="242" t="s">
        <v>371</v>
      </c>
      <c r="S997" s="242" t="s">
        <v>205</v>
      </c>
      <c r="T997" s="243" t="s">
        <v>206</v>
      </c>
      <c r="U997" s="221">
        <v>0</v>
      </c>
      <c r="V997" s="221">
        <f>ROUND(E997*U997,2)</f>
        <v>0</v>
      </c>
      <c r="W997" s="221"/>
      <c r="X997" s="221" t="s">
        <v>372</v>
      </c>
      <c r="Y997" s="221" t="s">
        <v>208</v>
      </c>
      <c r="Z997" s="210"/>
      <c r="AA997" s="210"/>
      <c r="AB997" s="210"/>
      <c r="AC997" s="210"/>
      <c r="AD997" s="210"/>
      <c r="AE997" s="210"/>
      <c r="AF997" s="210"/>
      <c r="AG997" s="210" t="s">
        <v>373</v>
      </c>
      <c r="AH997" s="210"/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2" x14ac:dyDescent="0.2">
      <c r="A998" s="217"/>
      <c r="B998" s="218"/>
      <c r="C998" s="255" t="s">
        <v>1115</v>
      </c>
      <c r="D998" s="223"/>
      <c r="E998" s="224">
        <v>3.8240000000000003E-2</v>
      </c>
      <c r="F998" s="221"/>
      <c r="G998" s="221"/>
      <c r="H998" s="221"/>
      <c r="I998" s="221"/>
      <c r="J998" s="221"/>
      <c r="K998" s="221"/>
      <c r="L998" s="221"/>
      <c r="M998" s="221"/>
      <c r="N998" s="220"/>
      <c r="O998" s="220"/>
      <c r="P998" s="220"/>
      <c r="Q998" s="220"/>
      <c r="R998" s="221"/>
      <c r="S998" s="221"/>
      <c r="T998" s="221"/>
      <c r="U998" s="221"/>
      <c r="V998" s="221"/>
      <c r="W998" s="221"/>
      <c r="X998" s="221"/>
      <c r="Y998" s="221"/>
      <c r="Z998" s="210"/>
      <c r="AA998" s="210"/>
      <c r="AB998" s="210"/>
      <c r="AC998" s="210"/>
      <c r="AD998" s="210"/>
      <c r="AE998" s="210"/>
      <c r="AF998" s="210"/>
      <c r="AG998" s="210" t="s">
        <v>213</v>
      </c>
      <c r="AH998" s="210">
        <v>0</v>
      </c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2" x14ac:dyDescent="0.2">
      <c r="A999" s="217"/>
      <c r="B999" s="218"/>
      <c r="C999" s="256"/>
      <c r="D999" s="246"/>
      <c r="E999" s="246"/>
      <c r="F999" s="246"/>
      <c r="G999" s="246"/>
      <c r="H999" s="221"/>
      <c r="I999" s="221"/>
      <c r="J999" s="221"/>
      <c r="K999" s="221"/>
      <c r="L999" s="221"/>
      <c r="M999" s="221"/>
      <c r="N999" s="220"/>
      <c r="O999" s="220"/>
      <c r="P999" s="220"/>
      <c r="Q999" s="220"/>
      <c r="R999" s="221"/>
      <c r="S999" s="221"/>
      <c r="T999" s="221"/>
      <c r="U999" s="221"/>
      <c r="V999" s="221"/>
      <c r="W999" s="221"/>
      <c r="X999" s="221"/>
      <c r="Y999" s="221"/>
      <c r="Z999" s="210"/>
      <c r="AA999" s="210"/>
      <c r="AB999" s="210"/>
      <c r="AC999" s="210"/>
      <c r="AD999" s="210"/>
      <c r="AE999" s="210"/>
      <c r="AF999" s="210"/>
      <c r="AG999" s="210" t="s">
        <v>214</v>
      </c>
      <c r="AH999" s="210"/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1" x14ac:dyDescent="0.2">
      <c r="A1000" s="237">
        <v>245</v>
      </c>
      <c r="B1000" s="238" t="s">
        <v>1116</v>
      </c>
      <c r="C1000" s="253" t="s">
        <v>1117</v>
      </c>
      <c r="D1000" s="239" t="s">
        <v>1118</v>
      </c>
      <c r="E1000" s="240">
        <v>1</v>
      </c>
      <c r="F1000" s="241"/>
      <c r="G1000" s="242">
        <f>ROUND(E1000*F1000,2)</f>
        <v>0</v>
      </c>
      <c r="H1000" s="241"/>
      <c r="I1000" s="242">
        <f>ROUND(E1000*H1000,2)</f>
        <v>0</v>
      </c>
      <c r="J1000" s="241"/>
      <c r="K1000" s="242">
        <f>ROUND(E1000*J1000,2)</f>
        <v>0</v>
      </c>
      <c r="L1000" s="242">
        <v>21</v>
      </c>
      <c r="M1000" s="242">
        <f>G1000*(1+L1000/100)</f>
        <v>0</v>
      </c>
      <c r="N1000" s="240">
        <v>2.23E-2</v>
      </c>
      <c r="O1000" s="240">
        <f>ROUND(E1000*N1000,2)</f>
        <v>0.02</v>
      </c>
      <c r="P1000" s="240">
        <v>0</v>
      </c>
      <c r="Q1000" s="240">
        <f>ROUND(E1000*P1000,2)</f>
        <v>0</v>
      </c>
      <c r="R1000" s="242"/>
      <c r="S1000" s="242" t="s">
        <v>348</v>
      </c>
      <c r="T1000" s="243" t="s">
        <v>349</v>
      </c>
      <c r="U1000" s="221">
        <v>0</v>
      </c>
      <c r="V1000" s="221">
        <f>ROUND(E1000*U1000,2)</f>
        <v>0</v>
      </c>
      <c r="W1000" s="221"/>
      <c r="X1000" s="221" t="s">
        <v>372</v>
      </c>
      <c r="Y1000" s="221" t="s">
        <v>208</v>
      </c>
      <c r="Z1000" s="210"/>
      <c r="AA1000" s="210"/>
      <c r="AB1000" s="210"/>
      <c r="AC1000" s="210"/>
      <c r="AD1000" s="210"/>
      <c r="AE1000" s="210"/>
      <c r="AF1000" s="210"/>
      <c r="AG1000" s="210" t="s">
        <v>373</v>
      </c>
      <c r="AH1000" s="210"/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2" x14ac:dyDescent="0.2">
      <c r="A1001" s="217"/>
      <c r="B1001" s="218"/>
      <c r="C1001" s="255" t="s">
        <v>1119</v>
      </c>
      <c r="D1001" s="223"/>
      <c r="E1001" s="224">
        <v>1</v>
      </c>
      <c r="F1001" s="221"/>
      <c r="G1001" s="221"/>
      <c r="H1001" s="221"/>
      <c r="I1001" s="221"/>
      <c r="J1001" s="221"/>
      <c r="K1001" s="221"/>
      <c r="L1001" s="221"/>
      <c r="M1001" s="221"/>
      <c r="N1001" s="220"/>
      <c r="O1001" s="220"/>
      <c r="P1001" s="220"/>
      <c r="Q1001" s="220"/>
      <c r="R1001" s="221"/>
      <c r="S1001" s="221"/>
      <c r="T1001" s="221"/>
      <c r="U1001" s="221"/>
      <c r="V1001" s="221"/>
      <c r="W1001" s="221"/>
      <c r="X1001" s="221"/>
      <c r="Y1001" s="221"/>
      <c r="Z1001" s="210"/>
      <c r="AA1001" s="210"/>
      <c r="AB1001" s="210"/>
      <c r="AC1001" s="210"/>
      <c r="AD1001" s="210"/>
      <c r="AE1001" s="210"/>
      <c r="AF1001" s="210"/>
      <c r="AG1001" s="210" t="s">
        <v>213</v>
      </c>
      <c r="AH1001" s="210">
        <v>0</v>
      </c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2" x14ac:dyDescent="0.2">
      <c r="A1002" s="217"/>
      <c r="B1002" s="218"/>
      <c r="C1002" s="256"/>
      <c r="D1002" s="246"/>
      <c r="E1002" s="246"/>
      <c r="F1002" s="246"/>
      <c r="G1002" s="246"/>
      <c r="H1002" s="221"/>
      <c r="I1002" s="221"/>
      <c r="J1002" s="221"/>
      <c r="K1002" s="221"/>
      <c r="L1002" s="221"/>
      <c r="M1002" s="221"/>
      <c r="N1002" s="220"/>
      <c r="O1002" s="220"/>
      <c r="P1002" s="220"/>
      <c r="Q1002" s="220"/>
      <c r="R1002" s="221"/>
      <c r="S1002" s="221"/>
      <c r="T1002" s="221"/>
      <c r="U1002" s="221"/>
      <c r="V1002" s="221"/>
      <c r="W1002" s="221"/>
      <c r="X1002" s="221"/>
      <c r="Y1002" s="221"/>
      <c r="Z1002" s="210"/>
      <c r="AA1002" s="210"/>
      <c r="AB1002" s="210"/>
      <c r="AC1002" s="210"/>
      <c r="AD1002" s="210"/>
      <c r="AE1002" s="210"/>
      <c r="AF1002" s="210"/>
      <c r="AG1002" s="210" t="s">
        <v>214</v>
      </c>
      <c r="AH1002" s="210"/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ht="22.5" outlineLevel="1" x14ac:dyDescent="0.2">
      <c r="A1003" s="237">
        <v>246</v>
      </c>
      <c r="B1003" s="238" t="s">
        <v>1120</v>
      </c>
      <c r="C1003" s="253" t="s">
        <v>1121</v>
      </c>
      <c r="D1003" s="239" t="s">
        <v>1122</v>
      </c>
      <c r="E1003" s="240">
        <v>1</v>
      </c>
      <c r="F1003" s="241"/>
      <c r="G1003" s="242">
        <f>ROUND(E1003*F1003,2)</f>
        <v>0</v>
      </c>
      <c r="H1003" s="241"/>
      <c r="I1003" s="242">
        <f>ROUND(E1003*H1003,2)</f>
        <v>0</v>
      </c>
      <c r="J1003" s="241"/>
      <c r="K1003" s="242">
        <f>ROUND(E1003*J1003,2)</f>
        <v>0</v>
      </c>
      <c r="L1003" s="242">
        <v>21</v>
      </c>
      <c r="M1003" s="242">
        <f>G1003*(1+L1003/100)</f>
        <v>0</v>
      </c>
      <c r="N1003" s="240">
        <v>1E-3</v>
      </c>
      <c r="O1003" s="240">
        <f>ROUND(E1003*N1003,2)</f>
        <v>0</v>
      </c>
      <c r="P1003" s="240">
        <v>0</v>
      </c>
      <c r="Q1003" s="240">
        <f>ROUND(E1003*P1003,2)</f>
        <v>0</v>
      </c>
      <c r="R1003" s="242"/>
      <c r="S1003" s="242" t="s">
        <v>348</v>
      </c>
      <c r="T1003" s="243" t="s">
        <v>349</v>
      </c>
      <c r="U1003" s="221">
        <v>0</v>
      </c>
      <c r="V1003" s="221">
        <f>ROUND(E1003*U1003,2)</f>
        <v>0</v>
      </c>
      <c r="W1003" s="221"/>
      <c r="X1003" s="221" t="s">
        <v>372</v>
      </c>
      <c r="Y1003" s="221" t="s">
        <v>208</v>
      </c>
      <c r="Z1003" s="210"/>
      <c r="AA1003" s="210"/>
      <c r="AB1003" s="210"/>
      <c r="AC1003" s="210"/>
      <c r="AD1003" s="210"/>
      <c r="AE1003" s="210"/>
      <c r="AF1003" s="210"/>
      <c r="AG1003" s="210" t="s">
        <v>373</v>
      </c>
      <c r="AH1003" s="210"/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2" x14ac:dyDescent="0.2">
      <c r="A1004" s="217"/>
      <c r="B1004" s="218"/>
      <c r="C1004" s="255" t="s">
        <v>1123</v>
      </c>
      <c r="D1004" s="223"/>
      <c r="E1004" s="224">
        <v>1</v>
      </c>
      <c r="F1004" s="221"/>
      <c r="G1004" s="221"/>
      <c r="H1004" s="221"/>
      <c r="I1004" s="221"/>
      <c r="J1004" s="221"/>
      <c r="K1004" s="221"/>
      <c r="L1004" s="221"/>
      <c r="M1004" s="221"/>
      <c r="N1004" s="220"/>
      <c r="O1004" s="220"/>
      <c r="P1004" s="220"/>
      <c r="Q1004" s="220"/>
      <c r="R1004" s="221"/>
      <c r="S1004" s="221"/>
      <c r="T1004" s="221"/>
      <c r="U1004" s="221"/>
      <c r="V1004" s="221"/>
      <c r="W1004" s="221"/>
      <c r="X1004" s="221"/>
      <c r="Y1004" s="221"/>
      <c r="Z1004" s="210"/>
      <c r="AA1004" s="210"/>
      <c r="AB1004" s="210"/>
      <c r="AC1004" s="210"/>
      <c r="AD1004" s="210"/>
      <c r="AE1004" s="210"/>
      <c r="AF1004" s="210"/>
      <c r="AG1004" s="210" t="s">
        <v>213</v>
      </c>
      <c r="AH1004" s="210">
        <v>0</v>
      </c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2" x14ac:dyDescent="0.2">
      <c r="A1005" s="217"/>
      <c r="B1005" s="218"/>
      <c r="C1005" s="256"/>
      <c r="D1005" s="246"/>
      <c r="E1005" s="246"/>
      <c r="F1005" s="246"/>
      <c r="G1005" s="246"/>
      <c r="H1005" s="221"/>
      <c r="I1005" s="221"/>
      <c r="J1005" s="221"/>
      <c r="K1005" s="221"/>
      <c r="L1005" s="221"/>
      <c r="M1005" s="221"/>
      <c r="N1005" s="220"/>
      <c r="O1005" s="220"/>
      <c r="P1005" s="220"/>
      <c r="Q1005" s="220"/>
      <c r="R1005" s="221"/>
      <c r="S1005" s="221"/>
      <c r="T1005" s="221"/>
      <c r="U1005" s="221"/>
      <c r="V1005" s="221"/>
      <c r="W1005" s="221"/>
      <c r="X1005" s="221"/>
      <c r="Y1005" s="221"/>
      <c r="Z1005" s="210"/>
      <c r="AA1005" s="210"/>
      <c r="AB1005" s="210"/>
      <c r="AC1005" s="210"/>
      <c r="AD1005" s="210"/>
      <c r="AE1005" s="210"/>
      <c r="AF1005" s="210"/>
      <c r="AG1005" s="210" t="s">
        <v>214</v>
      </c>
      <c r="AH1005" s="210"/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1" x14ac:dyDescent="0.2">
      <c r="A1006" s="237">
        <v>247</v>
      </c>
      <c r="B1006" s="238" t="s">
        <v>1124</v>
      </c>
      <c r="C1006" s="253" t="s">
        <v>1125</v>
      </c>
      <c r="D1006" s="239" t="s">
        <v>347</v>
      </c>
      <c r="E1006" s="240">
        <v>3.5</v>
      </c>
      <c r="F1006" s="241"/>
      <c r="G1006" s="242">
        <f>ROUND(E1006*F1006,2)</f>
        <v>0</v>
      </c>
      <c r="H1006" s="241"/>
      <c r="I1006" s="242">
        <f>ROUND(E1006*H1006,2)</f>
        <v>0</v>
      </c>
      <c r="J1006" s="241"/>
      <c r="K1006" s="242">
        <f>ROUND(E1006*J1006,2)</f>
        <v>0</v>
      </c>
      <c r="L1006" s="242">
        <v>21</v>
      </c>
      <c r="M1006" s="242">
        <f>G1006*(1+L1006/100)</f>
        <v>0</v>
      </c>
      <c r="N1006" s="240">
        <v>0</v>
      </c>
      <c r="O1006" s="240">
        <f>ROUND(E1006*N1006,2)</f>
        <v>0</v>
      </c>
      <c r="P1006" s="240">
        <v>0</v>
      </c>
      <c r="Q1006" s="240">
        <f>ROUND(E1006*P1006,2)</f>
        <v>0</v>
      </c>
      <c r="R1006" s="242"/>
      <c r="S1006" s="242" t="s">
        <v>348</v>
      </c>
      <c r="T1006" s="243" t="s">
        <v>349</v>
      </c>
      <c r="U1006" s="221">
        <v>0</v>
      </c>
      <c r="V1006" s="221">
        <f>ROUND(E1006*U1006,2)</f>
        <v>0</v>
      </c>
      <c r="W1006" s="221"/>
      <c r="X1006" s="221" t="s">
        <v>372</v>
      </c>
      <c r="Y1006" s="221" t="s">
        <v>208</v>
      </c>
      <c r="Z1006" s="210"/>
      <c r="AA1006" s="210"/>
      <c r="AB1006" s="210"/>
      <c r="AC1006" s="210"/>
      <c r="AD1006" s="210"/>
      <c r="AE1006" s="210"/>
      <c r="AF1006" s="210"/>
      <c r="AG1006" s="210" t="s">
        <v>373</v>
      </c>
      <c r="AH1006" s="210"/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2" x14ac:dyDescent="0.2">
      <c r="A1007" s="217"/>
      <c r="B1007" s="218"/>
      <c r="C1007" s="255" t="s">
        <v>1126</v>
      </c>
      <c r="D1007" s="223"/>
      <c r="E1007" s="224">
        <v>3.5</v>
      </c>
      <c r="F1007" s="221"/>
      <c r="G1007" s="221"/>
      <c r="H1007" s="221"/>
      <c r="I1007" s="221"/>
      <c r="J1007" s="221"/>
      <c r="K1007" s="221"/>
      <c r="L1007" s="221"/>
      <c r="M1007" s="221"/>
      <c r="N1007" s="220"/>
      <c r="O1007" s="220"/>
      <c r="P1007" s="220"/>
      <c r="Q1007" s="220"/>
      <c r="R1007" s="221"/>
      <c r="S1007" s="221"/>
      <c r="T1007" s="221"/>
      <c r="U1007" s="221"/>
      <c r="V1007" s="221"/>
      <c r="W1007" s="221"/>
      <c r="X1007" s="221"/>
      <c r="Y1007" s="221"/>
      <c r="Z1007" s="210"/>
      <c r="AA1007" s="210"/>
      <c r="AB1007" s="210"/>
      <c r="AC1007" s="210"/>
      <c r="AD1007" s="210"/>
      <c r="AE1007" s="210"/>
      <c r="AF1007" s="210"/>
      <c r="AG1007" s="210" t="s">
        <v>213</v>
      </c>
      <c r="AH1007" s="210">
        <v>0</v>
      </c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2" x14ac:dyDescent="0.2">
      <c r="A1008" s="217"/>
      <c r="B1008" s="218"/>
      <c r="C1008" s="256"/>
      <c r="D1008" s="246"/>
      <c r="E1008" s="246"/>
      <c r="F1008" s="246"/>
      <c r="G1008" s="246"/>
      <c r="H1008" s="221"/>
      <c r="I1008" s="221"/>
      <c r="J1008" s="221"/>
      <c r="K1008" s="221"/>
      <c r="L1008" s="221"/>
      <c r="M1008" s="221"/>
      <c r="N1008" s="220"/>
      <c r="O1008" s="220"/>
      <c r="P1008" s="220"/>
      <c r="Q1008" s="220"/>
      <c r="R1008" s="221"/>
      <c r="S1008" s="221"/>
      <c r="T1008" s="221"/>
      <c r="U1008" s="221"/>
      <c r="V1008" s="221"/>
      <c r="W1008" s="221"/>
      <c r="X1008" s="221"/>
      <c r="Y1008" s="221"/>
      <c r="Z1008" s="210"/>
      <c r="AA1008" s="210"/>
      <c r="AB1008" s="210"/>
      <c r="AC1008" s="210"/>
      <c r="AD1008" s="210"/>
      <c r="AE1008" s="210"/>
      <c r="AF1008" s="210"/>
      <c r="AG1008" s="210" t="s">
        <v>214</v>
      </c>
      <c r="AH1008" s="210"/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1" x14ac:dyDescent="0.2">
      <c r="A1009" s="237">
        <v>248</v>
      </c>
      <c r="B1009" s="238" t="s">
        <v>1127</v>
      </c>
      <c r="C1009" s="253" t="s">
        <v>1128</v>
      </c>
      <c r="D1009" s="239" t="s">
        <v>1129</v>
      </c>
      <c r="E1009" s="240">
        <v>0.8</v>
      </c>
      <c r="F1009" s="241"/>
      <c r="G1009" s="242">
        <f>ROUND(E1009*F1009,2)</f>
        <v>0</v>
      </c>
      <c r="H1009" s="241"/>
      <c r="I1009" s="242">
        <f>ROUND(E1009*H1009,2)</f>
        <v>0</v>
      </c>
      <c r="J1009" s="241"/>
      <c r="K1009" s="242">
        <f>ROUND(E1009*J1009,2)</f>
        <v>0</v>
      </c>
      <c r="L1009" s="242">
        <v>21</v>
      </c>
      <c r="M1009" s="242">
        <f>G1009*(1+L1009/100)</f>
        <v>0</v>
      </c>
      <c r="N1009" s="240">
        <v>0</v>
      </c>
      <c r="O1009" s="240">
        <f>ROUND(E1009*N1009,2)</f>
        <v>0</v>
      </c>
      <c r="P1009" s="240">
        <v>0</v>
      </c>
      <c r="Q1009" s="240">
        <f>ROUND(E1009*P1009,2)</f>
        <v>0</v>
      </c>
      <c r="R1009" s="242"/>
      <c r="S1009" s="242" t="s">
        <v>348</v>
      </c>
      <c r="T1009" s="243" t="s">
        <v>349</v>
      </c>
      <c r="U1009" s="221">
        <v>0</v>
      </c>
      <c r="V1009" s="221">
        <f>ROUND(E1009*U1009,2)</f>
        <v>0</v>
      </c>
      <c r="W1009" s="221"/>
      <c r="X1009" s="221" t="s">
        <v>372</v>
      </c>
      <c r="Y1009" s="221" t="s">
        <v>208</v>
      </c>
      <c r="Z1009" s="210"/>
      <c r="AA1009" s="210"/>
      <c r="AB1009" s="210"/>
      <c r="AC1009" s="210"/>
      <c r="AD1009" s="210"/>
      <c r="AE1009" s="210"/>
      <c r="AF1009" s="210"/>
      <c r="AG1009" s="210" t="s">
        <v>373</v>
      </c>
      <c r="AH1009" s="210"/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2" x14ac:dyDescent="0.2">
      <c r="A1010" s="217"/>
      <c r="B1010" s="218"/>
      <c r="C1010" s="255" t="s">
        <v>1130</v>
      </c>
      <c r="D1010" s="223"/>
      <c r="E1010" s="224">
        <v>0.8</v>
      </c>
      <c r="F1010" s="221"/>
      <c r="G1010" s="221"/>
      <c r="H1010" s="221"/>
      <c r="I1010" s="221"/>
      <c r="J1010" s="221"/>
      <c r="K1010" s="221"/>
      <c r="L1010" s="221"/>
      <c r="M1010" s="221"/>
      <c r="N1010" s="220"/>
      <c r="O1010" s="220"/>
      <c r="P1010" s="220"/>
      <c r="Q1010" s="220"/>
      <c r="R1010" s="221"/>
      <c r="S1010" s="221"/>
      <c r="T1010" s="221"/>
      <c r="U1010" s="221"/>
      <c r="V1010" s="221"/>
      <c r="W1010" s="221"/>
      <c r="X1010" s="221"/>
      <c r="Y1010" s="221"/>
      <c r="Z1010" s="210"/>
      <c r="AA1010" s="210"/>
      <c r="AB1010" s="210"/>
      <c r="AC1010" s="210"/>
      <c r="AD1010" s="210"/>
      <c r="AE1010" s="210"/>
      <c r="AF1010" s="210"/>
      <c r="AG1010" s="210" t="s">
        <v>213</v>
      </c>
      <c r="AH1010" s="210">
        <v>0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2" x14ac:dyDescent="0.2">
      <c r="A1011" s="217"/>
      <c r="B1011" s="218"/>
      <c r="C1011" s="256"/>
      <c r="D1011" s="246"/>
      <c r="E1011" s="246"/>
      <c r="F1011" s="246"/>
      <c r="G1011" s="246"/>
      <c r="H1011" s="221"/>
      <c r="I1011" s="221"/>
      <c r="J1011" s="221"/>
      <c r="K1011" s="221"/>
      <c r="L1011" s="221"/>
      <c r="M1011" s="221"/>
      <c r="N1011" s="220"/>
      <c r="O1011" s="220"/>
      <c r="P1011" s="220"/>
      <c r="Q1011" s="220"/>
      <c r="R1011" s="221"/>
      <c r="S1011" s="221"/>
      <c r="T1011" s="221"/>
      <c r="U1011" s="221"/>
      <c r="V1011" s="221"/>
      <c r="W1011" s="221"/>
      <c r="X1011" s="221"/>
      <c r="Y1011" s="221"/>
      <c r="Z1011" s="210"/>
      <c r="AA1011" s="210"/>
      <c r="AB1011" s="210"/>
      <c r="AC1011" s="210"/>
      <c r="AD1011" s="210"/>
      <c r="AE1011" s="210"/>
      <c r="AF1011" s="210"/>
      <c r="AG1011" s="210" t="s">
        <v>214</v>
      </c>
      <c r="AH1011" s="210"/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1" x14ac:dyDescent="0.2">
      <c r="A1012" s="237">
        <v>249</v>
      </c>
      <c r="B1012" s="238" t="s">
        <v>1131</v>
      </c>
      <c r="C1012" s="253" t="s">
        <v>1132</v>
      </c>
      <c r="D1012" s="239" t="s">
        <v>1093</v>
      </c>
      <c r="E1012" s="240">
        <v>130</v>
      </c>
      <c r="F1012" s="241"/>
      <c r="G1012" s="242">
        <f>ROUND(E1012*F1012,2)</f>
        <v>0</v>
      </c>
      <c r="H1012" s="241"/>
      <c r="I1012" s="242">
        <f>ROUND(E1012*H1012,2)</f>
        <v>0</v>
      </c>
      <c r="J1012" s="241"/>
      <c r="K1012" s="242">
        <f>ROUND(E1012*J1012,2)</f>
        <v>0</v>
      </c>
      <c r="L1012" s="242">
        <v>21</v>
      </c>
      <c r="M1012" s="242">
        <f>G1012*(1+L1012/100)</f>
        <v>0</v>
      </c>
      <c r="N1012" s="240">
        <v>0</v>
      </c>
      <c r="O1012" s="240">
        <f>ROUND(E1012*N1012,2)</f>
        <v>0</v>
      </c>
      <c r="P1012" s="240">
        <v>0</v>
      </c>
      <c r="Q1012" s="240">
        <f>ROUND(E1012*P1012,2)</f>
        <v>0</v>
      </c>
      <c r="R1012" s="242"/>
      <c r="S1012" s="242" t="s">
        <v>348</v>
      </c>
      <c r="T1012" s="243" t="s">
        <v>349</v>
      </c>
      <c r="U1012" s="221">
        <v>0</v>
      </c>
      <c r="V1012" s="221">
        <f>ROUND(E1012*U1012,2)</f>
        <v>0</v>
      </c>
      <c r="W1012" s="221"/>
      <c r="X1012" s="221" t="s">
        <v>372</v>
      </c>
      <c r="Y1012" s="221" t="s">
        <v>208</v>
      </c>
      <c r="Z1012" s="210"/>
      <c r="AA1012" s="210"/>
      <c r="AB1012" s="210"/>
      <c r="AC1012" s="210"/>
      <c r="AD1012" s="210"/>
      <c r="AE1012" s="210"/>
      <c r="AF1012" s="210"/>
      <c r="AG1012" s="210" t="s">
        <v>373</v>
      </c>
      <c r="AH1012" s="210"/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2" x14ac:dyDescent="0.2">
      <c r="A1013" s="217"/>
      <c r="B1013" s="218"/>
      <c r="C1013" s="255" t="s">
        <v>1133</v>
      </c>
      <c r="D1013" s="223"/>
      <c r="E1013" s="224">
        <v>130</v>
      </c>
      <c r="F1013" s="221"/>
      <c r="G1013" s="221"/>
      <c r="H1013" s="221"/>
      <c r="I1013" s="221"/>
      <c r="J1013" s="221"/>
      <c r="K1013" s="221"/>
      <c r="L1013" s="221"/>
      <c r="M1013" s="221"/>
      <c r="N1013" s="220"/>
      <c r="O1013" s="220"/>
      <c r="P1013" s="220"/>
      <c r="Q1013" s="220"/>
      <c r="R1013" s="221"/>
      <c r="S1013" s="221"/>
      <c r="T1013" s="221"/>
      <c r="U1013" s="221"/>
      <c r="V1013" s="221"/>
      <c r="W1013" s="221"/>
      <c r="X1013" s="221"/>
      <c r="Y1013" s="221"/>
      <c r="Z1013" s="210"/>
      <c r="AA1013" s="210"/>
      <c r="AB1013" s="210"/>
      <c r="AC1013" s="210"/>
      <c r="AD1013" s="210"/>
      <c r="AE1013" s="210"/>
      <c r="AF1013" s="210"/>
      <c r="AG1013" s="210" t="s">
        <v>213</v>
      </c>
      <c r="AH1013" s="210">
        <v>0</v>
      </c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2" x14ac:dyDescent="0.2">
      <c r="A1014" s="217"/>
      <c r="B1014" s="218"/>
      <c r="C1014" s="256"/>
      <c r="D1014" s="246"/>
      <c r="E1014" s="246"/>
      <c r="F1014" s="246"/>
      <c r="G1014" s="246"/>
      <c r="H1014" s="221"/>
      <c r="I1014" s="221"/>
      <c r="J1014" s="221"/>
      <c r="K1014" s="221"/>
      <c r="L1014" s="221"/>
      <c r="M1014" s="221"/>
      <c r="N1014" s="220"/>
      <c r="O1014" s="220"/>
      <c r="P1014" s="220"/>
      <c r="Q1014" s="220"/>
      <c r="R1014" s="221"/>
      <c r="S1014" s="221"/>
      <c r="T1014" s="221"/>
      <c r="U1014" s="221"/>
      <c r="V1014" s="221"/>
      <c r="W1014" s="221"/>
      <c r="X1014" s="221"/>
      <c r="Y1014" s="221"/>
      <c r="Z1014" s="210"/>
      <c r="AA1014" s="210"/>
      <c r="AB1014" s="210"/>
      <c r="AC1014" s="210"/>
      <c r="AD1014" s="210"/>
      <c r="AE1014" s="210"/>
      <c r="AF1014" s="210"/>
      <c r="AG1014" s="210" t="s">
        <v>214</v>
      </c>
      <c r="AH1014" s="210"/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1" x14ac:dyDescent="0.2">
      <c r="A1015" s="237">
        <v>250</v>
      </c>
      <c r="B1015" s="238" t="s">
        <v>1134</v>
      </c>
      <c r="C1015" s="253" t="s">
        <v>1135</v>
      </c>
      <c r="D1015" s="239" t="s">
        <v>356</v>
      </c>
      <c r="E1015" s="240">
        <v>3.5</v>
      </c>
      <c r="F1015" s="241"/>
      <c r="G1015" s="242">
        <f>ROUND(E1015*F1015,2)</f>
        <v>0</v>
      </c>
      <c r="H1015" s="241"/>
      <c r="I1015" s="242">
        <f>ROUND(E1015*H1015,2)</f>
        <v>0</v>
      </c>
      <c r="J1015" s="241"/>
      <c r="K1015" s="242">
        <f>ROUND(E1015*J1015,2)</f>
        <v>0</v>
      </c>
      <c r="L1015" s="242">
        <v>21</v>
      </c>
      <c r="M1015" s="242">
        <f>G1015*(1+L1015/100)</f>
        <v>0</v>
      </c>
      <c r="N1015" s="240">
        <v>1.6900000000000001E-3</v>
      </c>
      <c r="O1015" s="240">
        <f>ROUND(E1015*N1015,2)</f>
        <v>0.01</v>
      </c>
      <c r="P1015" s="240">
        <v>0</v>
      </c>
      <c r="Q1015" s="240">
        <f>ROUND(E1015*P1015,2)</f>
        <v>0</v>
      </c>
      <c r="R1015" s="242" t="s">
        <v>371</v>
      </c>
      <c r="S1015" s="242" t="s">
        <v>206</v>
      </c>
      <c r="T1015" s="243" t="s">
        <v>206</v>
      </c>
      <c r="U1015" s="221">
        <v>0</v>
      </c>
      <c r="V1015" s="221">
        <f>ROUND(E1015*U1015,2)</f>
        <v>0</v>
      </c>
      <c r="W1015" s="221"/>
      <c r="X1015" s="221" t="s">
        <v>372</v>
      </c>
      <c r="Y1015" s="221" t="s">
        <v>208</v>
      </c>
      <c r="Z1015" s="210"/>
      <c r="AA1015" s="210"/>
      <c r="AB1015" s="210"/>
      <c r="AC1015" s="210"/>
      <c r="AD1015" s="210"/>
      <c r="AE1015" s="210"/>
      <c r="AF1015" s="210"/>
      <c r="AG1015" s="210" t="s">
        <v>373</v>
      </c>
      <c r="AH1015" s="210"/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2" x14ac:dyDescent="0.2">
      <c r="A1016" s="217"/>
      <c r="B1016" s="218"/>
      <c r="C1016" s="255" t="s">
        <v>1084</v>
      </c>
      <c r="D1016" s="223"/>
      <c r="E1016" s="224">
        <v>3.5</v>
      </c>
      <c r="F1016" s="221"/>
      <c r="G1016" s="221"/>
      <c r="H1016" s="221"/>
      <c r="I1016" s="221"/>
      <c r="J1016" s="221"/>
      <c r="K1016" s="221"/>
      <c r="L1016" s="221"/>
      <c r="M1016" s="221"/>
      <c r="N1016" s="220"/>
      <c r="O1016" s="220"/>
      <c r="P1016" s="220"/>
      <c r="Q1016" s="220"/>
      <c r="R1016" s="221"/>
      <c r="S1016" s="221"/>
      <c r="T1016" s="221"/>
      <c r="U1016" s="221"/>
      <c r="V1016" s="221"/>
      <c r="W1016" s="221"/>
      <c r="X1016" s="221"/>
      <c r="Y1016" s="221"/>
      <c r="Z1016" s="210"/>
      <c r="AA1016" s="210"/>
      <c r="AB1016" s="210"/>
      <c r="AC1016" s="210"/>
      <c r="AD1016" s="210"/>
      <c r="AE1016" s="210"/>
      <c r="AF1016" s="210"/>
      <c r="AG1016" s="210" t="s">
        <v>213</v>
      </c>
      <c r="AH1016" s="210">
        <v>0</v>
      </c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2" x14ac:dyDescent="0.2">
      <c r="A1017" s="217"/>
      <c r="B1017" s="218"/>
      <c r="C1017" s="256"/>
      <c r="D1017" s="246"/>
      <c r="E1017" s="246"/>
      <c r="F1017" s="246"/>
      <c r="G1017" s="246"/>
      <c r="H1017" s="221"/>
      <c r="I1017" s="221"/>
      <c r="J1017" s="221"/>
      <c r="K1017" s="221"/>
      <c r="L1017" s="221"/>
      <c r="M1017" s="221"/>
      <c r="N1017" s="220"/>
      <c r="O1017" s="220"/>
      <c r="P1017" s="220"/>
      <c r="Q1017" s="220"/>
      <c r="R1017" s="221"/>
      <c r="S1017" s="221"/>
      <c r="T1017" s="221"/>
      <c r="U1017" s="221"/>
      <c r="V1017" s="221"/>
      <c r="W1017" s="221"/>
      <c r="X1017" s="221"/>
      <c r="Y1017" s="221"/>
      <c r="Z1017" s="210"/>
      <c r="AA1017" s="210"/>
      <c r="AB1017" s="210"/>
      <c r="AC1017" s="210"/>
      <c r="AD1017" s="210"/>
      <c r="AE1017" s="210"/>
      <c r="AF1017" s="210"/>
      <c r="AG1017" s="210" t="s">
        <v>214</v>
      </c>
      <c r="AH1017" s="210"/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1" x14ac:dyDescent="0.2">
      <c r="A1018" s="217">
        <v>251</v>
      </c>
      <c r="B1018" s="218" t="s">
        <v>1136</v>
      </c>
      <c r="C1018" s="263" t="s">
        <v>1137</v>
      </c>
      <c r="D1018" s="219" t="s">
        <v>0</v>
      </c>
      <c r="E1018" s="245"/>
      <c r="F1018" s="222"/>
      <c r="G1018" s="221">
        <f>ROUND(E1018*F1018,2)</f>
        <v>0</v>
      </c>
      <c r="H1018" s="222"/>
      <c r="I1018" s="221">
        <f>ROUND(E1018*H1018,2)</f>
        <v>0</v>
      </c>
      <c r="J1018" s="222"/>
      <c r="K1018" s="221">
        <f>ROUND(E1018*J1018,2)</f>
        <v>0</v>
      </c>
      <c r="L1018" s="221">
        <v>21</v>
      </c>
      <c r="M1018" s="221">
        <f>G1018*(1+L1018/100)</f>
        <v>0</v>
      </c>
      <c r="N1018" s="220">
        <v>0</v>
      </c>
      <c r="O1018" s="220">
        <f>ROUND(E1018*N1018,2)</f>
        <v>0</v>
      </c>
      <c r="P1018" s="220">
        <v>0</v>
      </c>
      <c r="Q1018" s="220">
        <f>ROUND(E1018*P1018,2)</f>
        <v>0</v>
      </c>
      <c r="R1018" s="221" t="s">
        <v>1083</v>
      </c>
      <c r="S1018" s="221" t="s">
        <v>205</v>
      </c>
      <c r="T1018" s="221" t="s">
        <v>206</v>
      </c>
      <c r="U1018" s="221">
        <v>0</v>
      </c>
      <c r="V1018" s="221">
        <f>ROUND(E1018*U1018,2)</f>
        <v>0</v>
      </c>
      <c r="W1018" s="221"/>
      <c r="X1018" s="221" t="s">
        <v>795</v>
      </c>
      <c r="Y1018" s="221" t="s">
        <v>208</v>
      </c>
      <c r="Z1018" s="210"/>
      <c r="AA1018" s="210"/>
      <c r="AB1018" s="210"/>
      <c r="AC1018" s="210"/>
      <c r="AD1018" s="210"/>
      <c r="AE1018" s="210"/>
      <c r="AF1018" s="210"/>
      <c r="AG1018" s="210" t="s">
        <v>796</v>
      </c>
      <c r="AH1018" s="210"/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outlineLevel="2" x14ac:dyDescent="0.2">
      <c r="A1019" s="217"/>
      <c r="B1019" s="218"/>
      <c r="C1019" s="264" t="s">
        <v>875</v>
      </c>
      <c r="D1019" s="251"/>
      <c r="E1019" s="251"/>
      <c r="F1019" s="251"/>
      <c r="G1019" s="251"/>
      <c r="H1019" s="221"/>
      <c r="I1019" s="221"/>
      <c r="J1019" s="221"/>
      <c r="K1019" s="221"/>
      <c r="L1019" s="221"/>
      <c r="M1019" s="221"/>
      <c r="N1019" s="220"/>
      <c r="O1019" s="220"/>
      <c r="P1019" s="220"/>
      <c r="Q1019" s="220"/>
      <c r="R1019" s="221"/>
      <c r="S1019" s="221"/>
      <c r="T1019" s="221"/>
      <c r="U1019" s="221"/>
      <c r="V1019" s="221"/>
      <c r="W1019" s="221"/>
      <c r="X1019" s="221"/>
      <c r="Y1019" s="221"/>
      <c r="Z1019" s="210"/>
      <c r="AA1019" s="210"/>
      <c r="AB1019" s="210"/>
      <c r="AC1019" s="210"/>
      <c r="AD1019" s="210"/>
      <c r="AE1019" s="210"/>
      <c r="AF1019" s="210"/>
      <c r="AG1019" s="210" t="s">
        <v>211</v>
      </c>
      <c r="AH1019" s="210"/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outlineLevel="2" x14ac:dyDescent="0.2">
      <c r="A1020" s="217"/>
      <c r="B1020" s="218"/>
      <c r="C1020" s="256"/>
      <c r="D1020" s="246"/>
      <c r="E1020" s="246"/>
      <c r="F1020" s="246"/>
      <c r="G1020" s="246"/>
      <c r="H1020" s="221"/>
      <c r="I1020" s="221"/>
      <c r="J1020" s="221"/>
      <c r="K1020" s="221"/>
      <c r="L1020" s="221"/>
      <c r="M1020" s="221"/>
      <c r="N1020" s="220"/>
      <c r="O1020" s="220"/>
      <c r="P1020" s="220"/>
      <c r="Q1020" s="220"/>
      <c r="R1020" s="221"/>
      <c r="S1020" s="221"/>
      <c r="T1020" s="221"/>
      <c r="U1020" s="221"/>
      <c r="V1020" s="221"/>
      <c r="W1020" s="221"/>
      <c r="X1020" s="221"/>
      <c r="Y1020" s="221"/>
      <c r="Z1020" s="210"/>
      <c r="AA1020" s="210"/>
      <c r="AB1020" s="210"/>
      <c r="AC1020" s="210"/>
      <c r="AD1020" s="210"/>
      <c r="AE1020" s="210"/>
      <c r="AF1020" s="210"/>
      <c r="AG1020" s="210" t="s">
        <v>214</v>
      </c>
      <c r="AH1020" s="210"/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x14ac:dyDescent="0.2">
      <c r="A1021" s="230" t="s">
        <v>199</v>
      </c>
      <c r="B1021" s="231" t="s">
        <v>147</v>
      </c>
      <c r="C1021" s="252" t="s">
        <v>148</v>
      </c>
      <c r="D1021" s="232"/>
      <c r="E1021" s="233"/>
      <c r="F1021" s="234"/>
      <c r="G1021" s="234">
        <f>SUMIF(AG1022:AG1048,"&lt;&gt;NOR",G1022:G1048)</f>
        <v>0</v>
      </c>
      <c r="H1021" s="234"/>
      <c r="I1021" s="234">
        <f>SUM(I1022:I1048)</f>
        <v>0</v>
      </c>
      <c r="J1021" s="234"/>
      <c r="K1021" s="234">
        <f>SUM(K1022:K1048)</f>
        <v>0</v>
      </c>
      <c r="L1021" s="234"/>
      <c r="M1021" s="234">
        <f>SUM(M1022:M1048)</f>
        <v>0</v>
      </c>
      <c r="N1021" s="233"/>
      <c r="O1021" s="233">
        <f>SUM(O1022:O1048)</f>
        <v>1.7599999999999998</v>
      </c>
      <c r="P1021" s="233"/>
      <c r="Q1021" s="233">
        <f>SUM(Q1022:Q1048)</f>
        <v>0</v>
      </c>
      <c r="R1021" s="234"/>
      <c r="S1021" s="234"/>
      <c r="T1021" s="235"/>
      <c r="U1021" s="229"/>
      <c r="V1021" s="229">
        <f>SUM(V1022:V1048)</f>
        <v>78.56</v>
      </c>
      <c r="W1021" s="229"/>
      <c r="X1021" s="229"/>
      <c r="Y1021" s="229"/>
      <c r="AG1021" t="s">
        <v>200</v>
      </c>
    </row>
    <row r="1022" spans="1:60" outlineLevel="1" x14ac:dyDescent="0.2">
      <c r="A1022" s="237">
        <v>252</v>
      </c>
      <c r="B1022" s="238" t="s">
        <v>1138</v>
      </c>
      <c r="C1022" s="253" t="s">
        <v>1139</v>
      </c>
      <c r="D1022" s="239" t="s">
        <v>254</v>
      </c>
      <c r="E1022" s="240">
        <v>59</v>
      </c>
      <c r="F1022" s="241"/>
      <c r="G1022" s="242">
        <f>ROUND(E1022*F1022,2)</f>
        <v>0</v>
      </c>
      <c r="H1022" s="241"/>
      <c r="I1022" s="242">
        <f>ROUND(E1022*H1022,2)</f>
        <v>0</v>
      </c>
      <c r="J1022" s="241"/>
      <c r="K1022" s="242">
        <f>ROUND(E1022*J1022,2)</f>
        <v>0</v>
      </c>
      <c r="L1022" s="242">
        <v>21</v>
      </c>
      <c r="M1022" s="242">
        <f>G1022*(1+L1022/100)</f>
        <v>0</v>
      </c>
      <c r="N1022" s="240">
        <v>1.1E-4</v>
      </c>
      <c r="O1022" s="240">
        <f>ROUND(E1022*N1022,2)</f>
        <v>0.01</v>
      </c>
      <c r="P1022" s="240">
        <v>0</v>
      </c>
      <c r="Q1022" s="240">
        <f>ROUND(E1022*P1022,2)</f>
        <v>0</v>
      </c>
      <c r="R1022" s="242" t="s">
        <v>1140</v>
      </c>
      <c r="S1022" s="242" t="s">
        <v>205</v>
      </c>
      <c r="T1022" s="243" t="s">
        <v>206</v>
      </c>
      <c r="U1022" s="221">
        <v>0.05</v>
      </c>
      <c r="V1022" s="221">
        <f>ROUND(E1022*U1022,2)</f>
        <v>2.95</v>
      </c>
      <c r="W1022" s="221"/>
      <c r="X1022" s="221" t="s">
        <v>207</v>
      </c>
      <c r="Y1022" s="221" t="s">
        <v>208</v>
      </c>
      <c r="Z1022" s="210"/>
      <c r="AA1022" s="210"/>
      <c r="AB1022" s="210"/>
      <c r="AC1022" s="210"/>
      <c r="AD1022" s="210"/>
      <c r="AE1022" s="210"/>
      <c r="AF1022" s="210"/>
      <c r="AG1022" s="210" t="s">
        <v>209</v>
      </c>
      <c r="AH1022" s="210"/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2" x14ac:dyDescent="0.2">
      <c r="A1023" s="217"/>
      <c r="B1023" s="218"/>
      <c r="C1023" s="255" t="s">
        <v>1141</v>
      </c>
      <c r="D1023" s="223"/>
      <c r="E1023" s="224">
        <v>59</v>
      </c>
      <c r="F1023" s="221"/>
      <c r="G1023" s="221"/>
      <c r="H1023" s="221"/>
      <c r="I1023" s="221"/>
      <c r="J1023" s="221"/>
      <c r="K1023" s="221"/>
      <c r="L1023" s="221"/>
      <c r="M1023" s="221"/>
      <c r="N1023" s="220"/>
      <c r="O1023" s="220"/>
      <c r="P1023" s="220"/>
      <c r="Q1023" s="220"/>
      <c r="R1023" s="221"/>
      <c r="S1023" s="221"/>
      <c r="T1023" s="221"/>
      <c r="U1023" s="221"/>
      <c r="V1023" s="221"/>
      <c r="W1023" s="221"/>
      <c r="X1023" s="221"/>
      <c r="Y1023" s="221"/>
      <c r="Z1023" s="210"/>
      <c r="AA1023" s="210"/>
      <c r="AB1023" s="210"/>
      <c r="AC1023" s="210"/>
      <c r="AD1023" s="210"/>
      <c r="AE1023" s="210"/>
      <c r="AF1023" s="210"/>
      <c r="AG1023" s="210" t="s">
        <v>213</v>
      </c>
      <c r="AH1023" s="210">
        <v>0</v>
      </c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2" x14ac:dyDescent="0.2">
      <c r="A1024" s="217"/>
      <c r="B1024" s="218"/>
      <c r="C1024" s="256"/>
      <c r="D1024" s="246"/>
      <c r="E1024" s="246"/>
      <c r="F1024" s="246"/>
      <c r="G1024" s="246"/>
      <c r="H1024" s="221"/>
      <c r="I1024" s="221"/>
      <c r="J1024" s="221"/>
      <c r="K1024" s="221"/>
      <c r="L1024" s="221"/>
      <c r="M1024" s="221"/>
      <c r="N1024" s="220"/>
      <c r="O1024" s="220"/>
      <c r="P1024" s="220"/>
      <c r="Q1024" s="220"/>
      <c r="R1024" s="221"/>
      <c r="S1024" s="221"/>
      <c r="T1024" s="221"/>
      <c r="U1024" s="221"/>
      <c r="V1024" s="221"/>
      <c r="W1024" s="221"/>
      <c r="X1024" s="221"/>
      <c r="Y1024" s="221"/>
      <c r="Z1024" s="210"/>
      <c r="AA1024" s="210"/>
      <c r="AB1024" s="210"/>
      <c r="AC1024" s="210"/>
      <c r="AD1024" s="210"/>
      <c r="AE1024" s="210"/>
      <c r="AF1024" s="210"/>
      <c r="AG1024" s="210" t="s">
        <v>214</v>
      </c>
      <c r="AH1024" s="210"/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1" x14ac:dyDescent="0.2">
      <c r="A1025" s="237">
        <v>253</v>
      </c>
      <c r="B1025" s="238" t="s">
        <v>1142</v>
      </c>
      <c r="C1025" s="253" t="s">
        <v>1143</v>
      </c>
      <c r="D1025" s="239" t="s">
        <v>356</v>
      </c>
      <c r="E1025" s="240">
        <v>13.75</v>
      </c>
      <c r="F1025" s="241"/>
      <c r="G1025" s="242">
        <f>ROUND(E1025*F1025,2)</f>
        <v>0</v>
      </c>
      <c r="H1025" s="241"/>
      <c r="I1025" s="242">
        <f>ROUND(E1025*H1025,2)</f>
        <v>0</v>
      </c>
      <c r="J1025" s="241"/>
      <c r="K1025" s="242">
        <f>ROUND(E1025*J1025,2)</f>
        <v>0</v>
      </c>
      <c r="L1025" s="242">
        <v>21</v>
      </c>
      <c r="M1025" s="242">
        <f>G1025*(1+L1025/100)</f>
        <v>0</v>
      </c>
      <c r="N1025" s="240">
        <v>0</v>
      </c>
      <c r="O1025" s="240">
        <f>ROUND(E1025*N1025,2)</f>
        <v>0</v>
      </c>
      <c r="P1025" s="240">
        <v>0</v>
      </c>
      <c r="Q1025" s="240">
        <f>ROUND(E1025*P1025,2)</f>
        <v>0</v>
      </c>
      <c r="R1025" s="242" t="s">
        <v>1140</v>
      </c>
      <c r="S1025" s="242" t="s">
        <v>205</v>
      </c>
      <c r="T1025" s="243" t="s">
        <v>206</v>
      </c>
      <c r="U1025" s="221">
        <v>0.377</v>
      </c>
      <c r="V1025" s="221">
        <f>ROUND(E1025*U1025,2)</f>
        <v>5.18</v>
      </c>
      <c r="W1025" s="221"/>
      <c r="X1025" s="221" t="s">
        <v>207</v>
      </c>
      <c r="Y1025" s="221" t="s">
        <v>208</v>
      </c>
      <c r="Z1025" s="210"/>
      <c r="AA1025" s="210"/>
      <c r="AB1025" s="210"/>
      <c r="AC1025" s="210"/>
      <c r="AD1025" s="210"/>
      <c r="AE1025" s="210"/>
      <c r="AF1025" s="210"/>
      <c r="AG1025" s="210" t="s">
        <v>209</v>
      </c>
      <c r="AH1025" s="210"/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2" x14ac:dyDescent="0.2">
      <c r="A1026" s="217"/>
      <c r="B1026" s="218"/>
      <c r="C1026" s="255" t="s">
        <v>1144</v>
      </c>
      <c r="D1026" s="223"/>
      <c r="E1026" s="224">
        <v>13.75</v>
      </c>
      <c r="F1026" s="221"/>
      <c r="G1026" s="221"/>
      <c r="H1026" s="221"/>
      <c r="I1026" s="221"/>
      <c r="J1026" s="221"/>
      <c r="K1026" s="221"/>
      <c r="L1026" s="221"/>
      <c r="M1026" s="221"/>
      <c r="N1026" s="220"/>
      <c r="O1026" s="220"/>
      <c r="P1026" s="220"/>
      <c r="Q1026" s="220"/>
      <c r="R1026" s="221"/>
      <c r="S1026" s="221"/>
      <c r="T1026" s="221"/>
      <c r="U1026" s="221"/>
      <c r="V1026" s="221"/>
      <c r="W1026" s="221"/>
      <c r="X1026" s="221"/>
      <c r="Y1026" s="221"/>
      <c r="Z1026" s="210"/>
      <c r="AA1026" s="210"/>
      <c r="AB1026" s="210"/>
      <c r="AC1026" s="210"/>
      <c r="AD1026" s="210"/>
      <c r="AE1026" s="210"/>
      <c r="AF1026" s="210"/>
      <c r="AG1026" s="210" t="s">
        <v>213</v>
      </c>
      <c r="AH1026" s="210">
        <v>0</v>
      </c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2" x14ac:dyDescent="0.2">
      <c r="A1027" s="217"/>
      <c r="B1027" s="218"/>
      <c r="C1027" s="256"/>
      <c r="D1027" s="246"/>
      <c r="E1027" s="246"/>
      <c r="F1027" s="246"/>
      <c r="G1027" s="246"/>
      <c r="H1027" s="221"/>
      <c r="I1027" s="221"/>
      <c r="J1027" s="221"/>
      <c r="K1027" s="221"/>
      <c r="L1027" s="221"/>
      <c r="M1027" s="221"/>
      <c r="N1027" s="220"/>
      <c r="O1027" s="220"/>
      <c r="P1027" s="220"/>
      <c r="Q1027" s="220"/>
      <c r="R1027" s="221"/>
      <c r="S1027" s="221"/>
      <c r="T1027" s="221"/>
      <c r="U1027" s="221"/>
      <c r="V1027" s="221"/>
      <c r="W1027" s="221"/>
      <c r="X1027" s="221"/>
      <c r="Y1027" s="221"/>
      <c r="Z1027" s="210"/>
      <c r="AA1027" s="210"/>
      <c r="AB1027" s="210"/>
      <c r="AC1027" s="210"/>
      <c r="AD1027" s="210"/>
      <c r="AE1027" s="210"/>
      <c r="AF1027" s="210"/>
      <c r="AG1027" s="210" t="s">
        <v>214</v>
      </c>
      <c r="AH1027" s="210"/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ht="22.5" outlineLevel="1" x14ac:dyDescent="0.2">
      <c r="A1028" s="237">
        <v>254</v>
      </c>
      <c r="B1028" s="238" t="s">
        <v>1145</v>
      </c>
      <c r="C1028" s="253" t="s">
        <v>1146</v>
      </c>
      <c r="D1028" s="239" t="s">
        <v>356</v>
      </c>
      <c r="E1028" s="240">
        <v>14.95</v>
      </c>
      <c r="F1028" s="241"/>
      <c r="G1028" s="242">
        <f>ROUND(E1028*F1028,2)</f>
        <v>0</v>
      </c>
      <c r="H1028" s="241"/>
      <c r="I1028" s="242">
        <f>ROUND(E1028*H1028,2)</f>
        <v>0</v>
      </c>
      <c r="J1028" s="241"/>
      <c r="K1028" s="242">
        <f>ROUND(E1028*J1028,2)</f>
        <v>0</v>
      </c>
      <c r="L1028" s="242">
        <v>21</v>
      </c>
      <c r="M1028" s="242">
        <f>G1028*(1+L1028/100)</f>
        <v>0</v>
      </c>
      <c r="N1028" s="240">
        <v>2.4399999999999999E-3</v>
      </c>
      <c r="O1028" s="240">
        <f>ROUND(E1028*N1028,2)</f>
        <v>0.04</v>
      </c>
      <c r="P1028" s="240">
        <v>0</v>
      </c>
      <c r="Q1028" s="240">
        <f>ROUND(E1028*P1028,2)</f>
        <v>0</v>
      </c>
      <c r="R1028" s="242" t="s">
        <v>1140</v>
      </c>
      <c r="S1028" s="242" t="s">
        <v>205</v>
      </c>
      <c r="T1028" s="243" t="s">
        <v>206</v>
      </c>
      <c r="U1028" s="221">
        <v>0.45600000000000002</v>
      </c>
      <c r="V1028" s="221">
        <f>ROUND(E1028*U1028,2)</f>
        <v>6.82</v>
      </c>
      <c r="W1028" s="221"/>
      <c r="X1028" s="221" t="s">
        <v>207</v>
      </c>
      <c r="Y1028" s="221" t="s">
        <v>208</v>
      </c>
      <c r="Z1028" s="210"/>
      <c r="AA1028" s="210"/>
      <c r="AB1028" s="210"/>
      <c r="AC1028" s="210"/>
      <c r="AD1028" s="210"/>
      <c r="AE1028" s="210"/>
      <c r="AF1028" s="210"/>
      <c r="AG1028" s="210" t="s">
        <v>209</v>
      </c>
      <c r="AH1028" s="210"/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outlineLevel="2" x14ac:dyDescent="0.2">
      <c r="A1029" s="217"/>
      <c r="B1029" s="218"/>
      <c r="C1029" s="255" t="s">
        <v>1147</v>
      </c>
      <c r="D1029" s="223"/>
      <c r="E1029" s="224">
        <v>14.95</v>
      </c>
      <c r="F1029" s="221"/>
      <c r="G1029" s="221"/>
      <c r="H1029" s="221"/>
      <c r="I1029" s="221"/>
      <c r="J1029" s="221"/>
      <c r="K1029" s="221"/>
      <c r="L1029" s="221"/>
      <c r="M1029" s="221"/>
      <c r="N1029" s="220"/>
      <c r="O1029" s="220"/>
      <c r="P1029" s="220"/>
      <c r="Q1029" s="220"/>
      <c r="R1029" s="221"/>
      <c r="S1029" s="221"/>
      <c r="T1029" s="221"/>
      <c r="U1029" s="221"/>
      <c r="V1029" s="221"/>
      <c r="W1029" s="221"/>
      <c r="X1029" s="221"/>
      <c r="Y1029" s="221"/>
      <c r="Z1029" s="210"/>
      <c r="AA1029" s="210"/>
      <c r="AB1029" s="210"/>
      <c r="AC1029" s="210"/>
      <c r="AD1029" s="210"/>
      <c r="AE1029" s="210"/>
      <c r="AF1029" s="210"/>
      <c r="AG1029" s="210" t="s">
        <v>213</v>
      </c>
      <c r="AH1029" s="210">
        <v>0</v>
      </c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2" x14ac:dyDescent="0.2">
      <c r="A1030" s="217"/>
      <c r="B1030" s="218"/>
      <c r="C1030" s="256"/>
      <c r="D1030" s="246"/>
      <c r="E1030" s="246"/>
      <c r="F1030" s="246"/>
      <c r="G1030" s="246"/>
      <c r="H1030" s="221"/>
      <c r="I1030" s="221"/>
      <c r="J1030" s="221"/>
      <c r="K1030" s="221"/>
      <c r="L1030" s="221"/>
      <c r="M1030" s="221"/>
      <c r="N1030" s="220"/>
      <c r="O1030" s="220"/>
      <c r="P1030" s="220"/>
      <c r="Q1030" s="220"/>
      <c r="R1030" s="221"/>
      <c r="S1030" s="221"/>
      <c r="T1030" s="221"/>
      <c r="U1030" s="221"/>
      <c r="V1030" s="221"/>
      <c r="W1030" s="221"/>
      <c r="X1030" s="221"/>
      <c r="Y1030" s="221"/>
      <c r="Z1030" s="210"/>
      <c r="AA1030" s="210"/>
      <c r="AB1030" s="210"/>
      <c r="AC1030" s="210"/>
      <c r="AD1030" s="210"/>
      <c r="AE1030" s="210"/>
      <c r="AF1030" s="210"/>
      <c r="AG1030" s="210" t="s">
        <v>214</v>
      </c>
      <c r="AH1030" s="210"/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ht="22.5" outlineLevel="1" x14ac:dyDescent="0.2">
      <c r="A1031" s="237">
        <v>255</v>
      </c>
      <c r="B1031" s="238" t="s">
        <v>1148</v>
      </c>
      <c r="C1031" s="253" t="s">
        <v>1149</v>
      </c>
      <c r="D1031" s="239" t="s">
        <v>356</v>
      </c>
      <c r="E1031" s="240">
        <v>14.95</v>
      </c>
      <c r="F1031" s="241"/>
      <c r="G1031" s="242">
        <f>ROUND(E1031*F1031,2)</f>
        <v>0</v>
      </c>
      <c r="H1031" s="241"/>
      <c r="I1031" s="242">
        <f>ROUND(E1031*H1031,2)</f>
        <v>0</v>
      </c>
      <c r="J1031" s="241"/>
      <c r="K1031" s="242">
        <f>ROUND(E1031*J1031,2)</f>
        <v>0</v>
      </c>
      <c r="L1031" s="242">
        <v>21</v>
      </c>
      <c r="M1031" s="242">
        <f>G1031*(1+L1031/100)</f>
        <v>0</v>
      </c>
      <c r="N1031" s="240">
        <v>2.0200000000000001E-3</v>
      </c>
      <c r="O1031" s="240">
        <f>ROUND(E1031*N1031,2)</f>
        <v>0.03</v>
      </c>
      <c r="P1031" s="240">
        <v>0</v>
      </c>
      <c r="Q1031" s="240">
        <f>ROUND(E1031*P1031,2)</f>
        <v>0</v>
      </c>
      <c r="R1031" s="242" t="s">
        <v>1140</v>
      </c>
      <c r="S1031" s="242" t="s">
        <v>205</v>
      </c>
      <c r="T1031" s="243" t="s">
        <v>206</v>
      </c>
      <c r="U1031" s="221">
        <v>0.23</v>
      </c>
      <c r="V1031" s="221">
        <f>ROUND(E1031*U1031,2)</f>
        <v>3.44</v>
      </c>
      <c r="W1031" s="221"/>
      <c r="X1031" s="221" t="s">
        <v>207</v>
      </c>
      <c r="Y1031" s="221" t="s">
        <v>208</v>
      </c>
      <c r="Z1031" s="210"/>
      <c r="AA1031" s="210"/>
      <c r="AB1031" s="210"/>
      <c r="AC1031" s="210"/>
      <c r="AD1031" s="210"/>
      <c r="AE1031" s="210"/>
      <c r="AF1031" s="210"/>
      <c r="AG1031" s="210" t="s">
        <v>209</v>
      </c>
      <c r="AH1031" s="210"/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2" x14ac:dyDescent="0.2">
      <c r="A1032" s="217"/>
      <c r="B1032" s="218"/>
      <c r="C1032" s="255" t="s">
        <v>1147</v>
      </c>
      <c r="D1032" s="223"/>
      <c r="E1032" s="224">
        <v>14.95</v>
      </c>
      <c r="F1032" s="221"/>
      <c r="G1032" s="221"/>
      <c r="H1032" s="221"/>
      <c r="I1032" s="221"/>
      <c r="J1032" s="221"/>
      <c r="K1032" s="221"/>
      <c r="L1032" s="221"/>
      <c r="M1032" s="221"/>
      <c r="N1032" s="220"/>
      <c r="O1032" s="220"/>
      <c r="P1032" s="220"/>
      <c r="Q1032" s="220"/>
      <c r="R1032" s="221"/>
      <c r="S1032" s="221"/>
      <c r="T1032" s="221"/>
      <c r="U1032" s="221"/>
      <c r="V1032" s="221"/>
      <c r="W1032" s="221"/>
      <c r="X1032" s="221"/>
      <c r="Y1032" s="221"/>
      <c r="Z1032" s="210"/>
      <c r="AA1032" s="210"/>
      <c r="AB1032" s="210"/>
      <c r="AC1032" s="210"/>
      <c r="AD1032" s="210"/>
      <c r="AE1032" s="210"/>
      <c r="AF1032" s="210"/>
      <c r="AG1032" s="210" t="s">
        <v>213</v>
      </c>
      <c r="AH1032" s="210">
        <v>0</v>
      </c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2" x14ac:dyDescent="0.2">
      <c r="A1033" s="217"/>
      <c r="B1033" s="218"/>
      <c r="C1033" s="256"/>
      <c r="D1033" s="246"/>
      <c r="E1033" s="246"/>
      <c r="F1033" s="246"/>
      <c r="G1033" s="246"/>
      <c r="H1033" s="221"/>
      <c r="I1033" s="221"/>
      <c r="J1033" s="221"/>
      <c r="K1033" s="221"/>
      <c r="L1033" s="221"/>
      <c r="M1033" s="221"/>
      <c r="N1033" s="220"/>
      <c r="O1033" s="220"/>
      <c r="P1033" s="220"/>
      <c r="Q1033" s="220"/>
      <c r="R1033" s="221"/>
      <c r="S1033" s="221"/>
      <c r="T1033" s="221"/>
      <c r="U1033" s="221"/>
      <c r="V1033" s="221"/>
      <c r="W1033" s="221"/>
      <c r="X1033" s="221"/>
      <c r="Y1033" s="221"/>
      <c r="Z1033" s="210"/>
      <c r="AA1033" s="210"/>
      <c r="AB1033" s="210"/>
      <c r="AC1033" s="210"/>
      <c r="AD1033" s="210"/>
      <c r="AE1033" s="210"/>
      <c r="AF1033" s="210"/>
      <c r="AG1033" s="210" t="s">
        <v>214</v>
      </c>
      <c r="AH1033" s="210"/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ht="22.5" outlineLevel="1" x14ac:dyDescent="0.2">
      <c r="A1034" s="237">
        <v>256</v>
      </c>
      <c r="B1034" s="238" t="s">
        <v>1150</v>
      </c>
      <c r="C1034" s="253" t="s">
        <v>1151</v>
      </c>
      <c r="D1034" s="239" t="s">
        <v>254</v>
      </c>
      <c r="E1034" s="240">
        <v>59</v>
      </c>
      <c r="F1034" s="241"/>
      <c r="G1034" s="242">
        <f>ROUND(E1034*F1034,2)</f>
        <v>0</v>
      </c>
      <c r="H1034" s="241"/>
      <c r="I1034" s="242">
        <f>ROUND(E1034*H1034,2)</f>
        <v>0</v>
      </c>
      <c r="J1034" s="241"/>
      <c r="K1034" s="242">
        <f>ROUND(E1034*J1034,2)</f>
        <v>0</v>
      </c>
      <c r="L1034" s="242">
        <v>21</v>
      </c>
      <c r="M1034" s="242">
        <f>G1034*(1+L1034/100)</f>
        <v>0</v>
      </c>
      <c r="N1034" s="240">
        <v>5.0400000000000002E-3</v>
      </c>
      <c r="O1034" s="240">
        <f>ROUND(E1034*N1034,2)</f>
        <v>0.3</v>
      </c>
      <c r="P1034" s="240">
        <v>0</v>
      </c>
      <c r="Q1034" s="240">
        <f>ROUND(E1034*P1034,2)</f>
        <v>0</v>
      </c>
      <c r="R1034" s="242" t="s">
        <v>1140</v>
      </c>
      <c r="S1034" s="242" t="s">
        <v>205</v>
      </c>
      <c r="T1034" s="243" t="s">
        <v>206</v>
      </c>
      <c r="U1034" s="221">
        <v>0.97799999999999998</v>
      </c>
      <c r="V1034" s="221">
        <f>ROUND(E1034*U1034,2)</f>
        <v>57.7</v>
      </c>
      <c r="W1034" s="221"/>
      <c r="X1034" s="221" t="s">
        <v>207</v>
      </c>
      <c r="Y1034" s="221" t="s">
        <v>208</v>
      </c>
      <c r="Z1034" s="210"/>
      <c r="AA1034" s="210"/>
      <c r="AB1034" s="210"/>
      <c r="AC1034" s="210"/>
      <c r="AD1034" s="210"/>
      <c r="AE1034" s="210"/>
      <c r="AF1034" s="210"/>
      <c r="AG1034" s="210" t="s">
        <v>209</v>
      </c>
      <c r="AH1034" s="210"/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2" x14ac:dyDescent="0.2">
      <c r="A1035" s="217"/>
      <c r="B1035" s="218"/>
      <c r="C1035" s="255" t="s">
        <v>1141</v>
      </c>
      <c r="D1035" s="223"/>
      <c r="E1035" s="224">
        <v>59</v>
      </c>
      <c r="F1035" s="221"/>
      <c r="G1035" s="221"/>
      <c r="H1035" s="221"/>
      <c r="I1035" s="221"/>
      <c r="J1035" s="221"/>
      <c r="K1035" s="221"/>
      <c r="L1035" s="221"/>
      <c r="M1035" s="221"/>
      <c r="N1035" s="220"/>
      <c r="O1035" s="220"/>
      <c r="P1035" s="220"/>
      <c r="Q1035" s="220"/>
      <c r="R1035" s="221"/>
      <c r="S1035" s="221"/>
      <c r="T1035" s="221"/>
      <c r="U1035" s="221"/>
      <c r="V1035" s="221"/>
      <c r="W1035" s="221"/>
      <c r="X1035" s="221"/>
      <c r="Y1035" s="221"/>
      <c r="Z1035" s="210"/>
      <c r="AA1035" s="210"/>
      <c r="AB1035" s="210"/>
      <c r="AC1035" s="210"/>
      <c r="AD1035" s="210"/>
      <c r="AE1035" s="210"/>
      <c r="AF1035" s="210"/>
      <c r="AG1035" s="210" t="s">
        <v>213</v>
      </c>
      <c r="AH1035" s="210">
        <v>0</v>
      </c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2" x14ac:dyDescent="0.2">
      <c r="A1036" s="217"/>
      <c r="B1036" s="218"/>
      <c r="C1036" s="256"/>
      <c r="D1036" s="246"/>
      <c r="E1036" s="246"/>
      <c r="F1036" s="246"/>
      <c r="G1036" s="246"/>
      <c r="H1036" s="221"/>
      <c r="I1036" s="221"/>
      <c r="J1036" s="221"/>
      <c r="K1036" s="221"/>
      <c r="L1036" s="221"/>
      <c r="M1036" s="221"/>
      <c r="N1036" s="220"/>
      <c r="O1036" s="220"/>
      <c r="P1036" s="220"/>
      <c r="Q1036" s="220"/>
      <c r="R1036" s="221"/>
      <c r="S1036" s="221"/>
      <c r="T1036" s="221"/>
      <c r="U1036" s="221"/>
      <c r="V1036" s="221"/>
      <c r="W1036" s="221"/>
      <c r="X1036" s="221"/>
      <c r="Y1036" s="221"/>
      <c r="Z1036" s="210"/>
      <c r="AA1036" s="210"/>
      <c r="AB1036" s="210"/>
      <c r="AC1036" s="210"/>
      <c r="AD1036" s="210"/>
      <c r="AE1036" s="210"/>
      <c r="AF1036" s="210"/>
      <c r="AG1036" s="210" t="s">
        <v>214</v>
      </c>
      <c r="AH1036" s="210"/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ht="22.5" outlineLevel="1" x14ac:dyDescent="0.2">
      <c r="A1037" s="237">
        <v>257</v>
      </c>
      <c r="B1037" s="238" t="s">
        <v>1152</v>
      </c>
      <c r="C1037" s="253" t="s">
        <v>1153</v>
      </c>
      <c r="D1037" s="239" t="s">
        <v>254</v>
      </c>
      <c r="E1037" s="240">
        <v>8.43</v>
      </c>
      <c r="F1037" s="241"/>
      <c r="G1037" s="242">
        <f>ROUND(E1037*F1037,2)</f>
        <v>0</v>
      </c>
      <c r="H1037" s="241"/>
      <c r="I1037" s="242">
        <f>ROUND(E1037*H1037,2)</f>
        <v>0</v>
      </c>
      <c r="J1037" s="241"/>
      <c r="K1037" s="242">
        <f>ROUND(E1037*J1037,2)</f>
        <v>0</v>
      </c>
      <c r="L1037" s="242">
        <v>21</v>
      </c>
      <c r="M1037" s="242">
        <f>G1037*(1+L1037/100)</f>
        <v>0</v>
      </c>
      <c r="N1037" s="240">
        <v>0</v>
      </c>
      <c r="O1037" s="240">
        <f>ROUND(E1037*N1037,2)</f>
        <v>0</v>
      </c>
      <c r="P1037" s="240">
        <v>0</v>
      </c>
      <c r="Q1037" s="240">
        <f>ROUND(E1037*P1037,2)</f>
        <v>0</v>
      </c>
      <c r="R1037" s="242" t="s">
        <v>1140</v>
      </c>
      <c r="S1037" s="242" t="s">
        <v>205</v>
      </c>
      <c r="T1037" s="243" t="s">
        <v>206</v>
      </c>
      <c r="U1037" s="221">
        <v>0.03</v>
      </c>
      <c r="V1037" s="221">
        <f>ROUND(E1037*U1037,2)</f>
        <v>0.25</v>
      </c>
      <c r="W1037" s="221"/>
      <c r="X1037" s="221" t="s">
        <v>207</v>
      </c>
      <c r="Y1037" s="221" t="s">
        <v>208</v>
      </c>
      <c r="Z1037" s="210"/>
      <c r="AA1037" s="210"/>
      <c r="AB1037" s="210"/>
      <c r="AC1037" s="210"/>
      <c r="AD1037" s="210"/>
      <c r="AE1037" s="210"/>
      <c r="AF1037" s="210"/>
      <c r="AG1037" s="210" t="s">
        <v>209</v>
      </c>
      <c r="AH1037" s="210"/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2" x14ac:dyDescent="0.2">
      <c r="A1038" s="217"/>
      <c r="B1038" s="218"/>
      <c r="C1038" s="255" t="s">
        <v>1154</v>
      </c>
      <c r="D1038" s="223"/>
      <c r="E1038" s="224">
        <v>8.43</v>
      </c>
      <c r="F1038" s="221"/>
      <c r="G1038" s="221"/>
      <c r="H1038" s="221"/>
      <c r="I1038" s="221"/>
      <c r="J1038" s="221"/>
      <c r="K1038" s="221"/>
      <c r="L1038" s="221"/>
      <c r="M1038" s="221"/>
      <c r="N1038" s="220"/>
      <c r="O1038" s="220"/>
      <c r="P1038" s="220"/>
      <c r="Q1038" s="220"/>
      <c r="R1038" s="221"/>
      <c r="S1038" s="221"/>
      <c r="T1038" s="221"/>
      <c r="U1038" s="221"/>
      <c r="V1038" s="221"/>
      <c r="W1038" s="221"/>
      <c r="X1038" s="221"/>
      <c r="Y1038" s="221"/>
      <c r="Z1038" s="210"/>
      <c r="AA1038" s="210"/>
      <c r="AB1038" s="210"/>
      <c r="AC1038" s="210"/>
      <c r="AD1038" s="210"/>
      <c r="AE1038" s="210"/>
      <c r="AF1038" s="210"/>
      <c r="AG1038" s="210" t="s">
        <v>213</v>
      </c>
      <c r="AH1038" s="210">
        <v>0</v>
      </c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2" x14ac:dyDescent="0.2">
      <c r="A1039" s="217"/>
      <c r="B1039" s="218"/>
      <c r="C1039" s="256"/>
      <c r="D1039" s="246"/>
      <c r="E1039" s="246"/>
      <c r="F1039" s="246"/>
      <c r="G1039" s="246"/>
      <c r="H1039" s="221"/>
      <c r="I1039" s="221"/>
      <c r="J1039" s="221"/>
      <c r="K1039" s="221"/>
      <c r="L1039" s="221"/>
      <c r="M1039" s="221"/>
      <c r="N1039" s="220"/>
      <c r="O1039" s="220"/>
      <c r="P1039" s="220"/>
      <c r="Q1039" s="220"/>
      <c r="R1039" s="221"/>
      <c r="S1039" s="221"/>
      <c r="T1039" s="221"/>
      <c r="U1039" s="221"/>
      <c r="V1039" s="221"/>
      <c r="W1039" s="221"/>
      <c r="X1039" s="221"/>
      <c r="Y1039" s="221"/>
      <c r="Z1039" s="210"/>
      <c r="AA1039" s="210"/>
      <c r="AB1039" s="210"/>
      <c r="AC1039" s="210"/>
      <c r="AD1039" s="210"/>
      <c r="AE1039" s="210"/>
      <c r="AF1039" s="210"/>
      <c r="AG1039" s="210" t="s">
        <v>214</v>
      </c>
      <c r="AH1039" s="210"/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ht="22.5" outlineLevel="1" x14ac:dyDescent="0.2">
      <c r="A1040" s="237">
        <v>258</v>
      </c>
      <c r="B1040" s="238" t="s">
        <v>1155</v>
      </c>
      <c r="C1040" s="253" t="s">
        <v>1156</v>
      </c>
      <c r="D1040" s="239" t="s">
        <v>254</v>
      </c>
      <c r="E1040" s="240">
        <v>76.881</v>
      </c>
      <c r="F1040" s="241"/>
      <c r="G1040" s="242">
        <f>ROUND(E1040*F1040,2)</f>
        <v>0</v>
      </c>
      <c r="H1040" s="241"/>
      <c r="I1040" s="242">
        <f>ROUND(E1040*H1040,2)</f>
        <v>0</v>
      </c>
      <c r="J1040" s="241"/>
      <c r="K1040" s="242">
        <f>ROUND(E1040*J1040,2)</f>
        <v>0</v>
      </c>
      <c r="L1040" s="242">
        <v>21</v>
      </c>
      <c r="M1040" s="242">
        <f>G1040*(1+L1040/100)</f>
        <v>0</v>
      </c>
      <c r="N1040" s="240">
        <v>1.7999999999999999E-2</v>
      </c>
      <c r="O1040" s="240">
        <f>ROUND(E1040*N1040,2)</f>
        <v>1.38</v>
      </c>
      <c r="P1040" s="240">
        <v>0</v>
      </c>
      <c r="Q1040" s="240">
        <f>ROUND(E1040*P1040,2)</f>
        <v>0</v>
      </c>
      <c r="R1040" s="242" t="s">
        <v>371</v>
      </c>
      <c r="S1040" s="242" t="s">
        <v>205</v>
      </c>
      <c r="T1040" s="243" t="s">
        <v>206</v>
      </c>
      <c r="U1040" s="221">
        <v>0</v>
      </c>
      <c r="V1040" s="221">
        <f>ROUND(E1040*U1040,2)</f>
        <v>0</v>
      </c>
      <c r="W1040" s="221"/>
      <c r="X1040" s="221" t="s">
        <v>372</v>
      </c>
      <c r="Y1040" s="221" t="s">
        <v>208</v>
      </c>
      <c r="Z1040" s="210"/>
      <c r="AA1040" s="210"/>
      <c r="AB1040" s="210"/>
      <c r="AC1040" s="210"/>
      <c r="AD1040" s="210"/>
      <c r="AE1040" s="210"/>
      <c r="AF1040" s="210"/>
      <c r="AG1040" s="210" t="s">
        <v>373</v>
      </c>
      <c r="AH1040" s="210"/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2" x14ac:dyDescent="0.2">
      <c r="A1041" s="217"/>
      <c r="B1041" s="218"/>
      <c r="C1041" s="255" t="s">
        <v>1157</v>
      </c>
      <c r="D1041" s="223"/>
      <c r="E1041" s="224">
        <v>61.95</v>
      </c>
      <c r="F1041" s="221"/>
      <c r="G1041" s="221"/>
      <c r="H1041" s="221"/>
      <c r="I1041" s="221"/>
      <c r="J1041" s="221"/>
      <c r="K1041" s="221"/>
      <c r="L1041" s="221"/>
      <c r="M1041" s="221"/>
      <c r="N1041" s="220"/>
      <c r="O1041" s="220"/>
      <c r="P1041" s="220"/>
      <c r="Q1041" s="220"/>
      <c r="R1041" s="221"/>
      <c r="S1041" s="221"/>
      <c r="T1041" s="221"/>
      <c r="U1041" s="221"/>
      <c r="V1041" s="221"/>
      <c r="W1041" s="221"/>
      <c r="X1041" s="221"/>
      <c r="Y1041" s="221"/>
      <c r="Z1041" s="210"/>
      <c r="AA1041" s="210"/>
      <c r="AB1041" s="210"/>
      <c r="AC1041" s="210"/>
      <c r="AD1041" s="210"/>
      <c r="AE1041" s="210"/>
      <c r="AF1041" s="210"/>
      <c r="AG1041" s="210" t="s">
        <v>213</v>
      </c>
      <c r="AH1041" s="210">
        <v>0</v>
      </c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outlineLevel="3" x14ac:dyDescent="0.2">
      <c r="A1042" s="217"/>
      <c r="B1042" s="218"/>
      <c r="C1042" s="255" t="s">
        <v>1158</v>
      </c>
      <c r="D1042" s="223"/>
      <c r="E1042" s="224">
        <v>3.4649999999999999</v>
      </c>
      <c r="F1042" s="221"/>
      <c r="G1042" s="221"/>
      <c r="H1042" s="221"/>
      <c r="I1042" s="221"/>
      <c r="J1042" s="221"/>
      <c r="K1042" s="221"/>
      <c r="L1042" s="221"/>
      <c r="M1042" s="221"/>
      <c r="N1042" s="220"/>
      <c r="O1042" s="220"/>
      <c r="P1042" s="220"/>
      <c r="Q1042" s="220"/>
      <c r="R1042" s="221"/>
      <c r="S1042" s="221"/>
      <c r="T1042" s="221"/>
      <c r="U1042" s="221"/>
      <c r="V1042" s="221"/>
      <c r="W1042" s="221"/>
      <c r="X1042" s="221"/>
      <c r="Y1042" s="221"/>
      <c r="Z1042" s="210"/>
      <c r="AA1042" s="210"/>
      <c r="AB1042" s="210"/>
      <c r="AC1042" s="210"/>
      <c r="AD1042" s="210"/>
      <c r="AE1042" s="210"/>
      <c r="AF1042" s="210"/>
      <c r="AG1042" s="210" t="s">
        <v>213</v>
      </c>
      <c r="AH1042" s="210">
        <v>0</v>
      </c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3" x14ac:dyDescent="0.2">
      <c r="A1043" s="217"/>
      <c r="B1043" s="218"/>
      <c r="C1043" s="255" t="s">
        <v>1159</v>
      </c>
      <c r="D1043" s="223"/>
      <c r="E1043" s="224">
        <v>1.4437500000000001</v>
      </c>
      <c r="F1043" s="221"/>
      <c r="G1043" s="221"/>
      <c r="H1043" s="221"/>
      <c r="I1043" s="221"/>
      <c r="J1043" s="221"/>
      <c r="K1043" s="221"/>
      <c r="L1043" s="221"/>
      <c r="M1043" s="221"/>
      <c r="N1043" s="220"/>
      <c r="O1043" s="220"/>
      <c r="P1043" s="220"/>
      <c r="Q1043" s="220"/>
      <c r="R1043" s="221"/>
      <c r="S1043" s="221"/>
      <c r="T1043" s="221"/>
      <c r="U1043" s="221"/>
      <c r="V1043" s="221"/>
      <c r="W1043" s="221"/>
      <c r="X1043" s="221"/>
      <c r="Y1043" s="221"/>
      <c r="Z1043" s="210"/>
      <c r="AA1043" s="210"/>
      <c r="AB1043" s="210"/>
      <c r="AC1043" s="210"/>
      <c r="AD1043" s="210"/>
      <c r="AE1043" s="210"/>
      <c r="AF1043" s="210"/>
      <c r="AG1043" s="210" t="s">
        <v>213</v>
      </c>
      <c r="AH1043" s="210">
        <v>0</v>
      </c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3" x14ac:dyDescent="0.2">
      <c r="A1044" s="217"/>
      <c r="B1044" s="218"/>
      <c r="C1044" s="255" t="s">
        <v>1160</v>
      </c>
      <c r="D1044" s="223"/>
      <c r="E1044" s="224">
        <v>10.02225</v>
      </c>
      <c r="F1044" s="221"/>
      <c r="G1044" s="221"/>
      <c r="H1044" s="221"/>
      <c r="I1044" s="221"/>
      <c r="J1044" s="221"/>
      <c r="K1044" s="221"/>
      <c r="L1044" s="221"/>
      <c r="M1044" s="221"/>
      <c r="N1044" s="220"/>
      <c r="O1044" s="220"/>
      <c r="P1044" s="220"/>
      <c r="Q1044" s="220"/>
      <c r="R1044" s="221"/>
      <c r="S1044" s="221"/>
      <c r="T1044" s="221"/>
      <c r="U1044" s="221"/>
      <c r="V1044" s="221"/>
      <c r="W1044" s="221"/>
      <c r="X1044" s="221"/>
      <c r="Y1044" s="221"/>
      <c r="Z1044" s="210"/>
      <c r="AA1044" s="210"/>
      <c r="AB1044" s="210"/>
      <c r="AC1044" s="210"/>
      <c r="AD1044" s="210"/>
      <c r="AE1044" s="210"/>
      <c r="AF1044" s="210"/>
      <c r="AG1044" s="210" t="s">
        <v>213</v>
      </c>
      <c r="AH1044" s="210">
        <v>0</v>
      </c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outlineLevel="2" x14ac:dyDescent="0.2">
      <c r="A1045" s="217"/>
      <c r="B1045" s="218"/>
      <c r="C1045" s="256"/>
      <c r="D1045" s="246"/>
      <c r="E1045" s="246"/>
      <c r="F1045" s="246"/>
      <c r="G1045" s="246"/>
      <c r="H1045" s="221"/>
      <c r="I1045" s="221"/>
      <c r="J1045" s="221"/>
      <c r="K1045" s="221"/>
      <c r="L1045" s="221"/>
      <c r="M1045" s="221"/>
      <c r="N1045" s="220"/>
      <c r="O1045" s="220"/>
      <c r="P1045" s="220"/>
      <c r="Q1045" s="220"/>
      <c r="R1045" s="221"/>
      <c r="S1045" s="221"/>
      <c r="T1045" s="221"/>
      <c r="U1045" s="221"/>
      <c r="V1045" s="221"/>
      <c r="W1045" s="221"/>
      <c r="X1045" s="221"/>
      <c r="Y1045" s="221"/>
      <c r="Z1045" s="210"/>
      <c r="AA1045" s="210"/>
      <c r="AB1045" s="210"/>
      <c r="AC1045" s="210"/>
      <c r="AD1045" s="210"/>
      <c r="AE1045" s="210"/>
      <c r="AF1045" s="210"/>
      <c r="AG1045" s="210" t="s">
        <v>214</v>
      </c>
      <c r="AH1045" s="210"/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1" x14ac:dyDescent="0.2">
      <c r="A1046" s="237">
        <v>259</v>
      </c>
      <c r="B1046" s="238" t="s">
        <v>1161</v>
      </c>
      <c r="C1046" s="253" t="s">
        <v>1162</v>
      </c>
      <c r="D1046" s="239" t="s">
        <v>263</v>
      </c>
      <c r="E1046" s="240">
        <v>1.7543899999999999</v>
      </c>
      <c r="F1046" s="241"/>
      <c r="G1046" s="242">
        <f>ROUND(E1046*F1046,2)</f>
        <v>0</v>
      </c>
      <c r="H1046" s="241"/>
      <c r="I1046" s="242">
        <f>ROUND(E1046*H1046,2)</f>
        <v>0</v>
      </c>
      <c r="J1046" s="241"/>
      <c r="K1046" s="242">
        <f>ROUND(E1046*J1046,2)</f>
        <v>0</v>
      </c>
      <c r="L1046" s="242">
        <v>21</v>
      </c>
      <c r="M1046" s="242">
        <f>G1046*(1+L1046/100)</f>
        <v>0</v>
      </c>
      <c r="N1046" s="240">
        <v>0</v>
      </c>
      <c r="O1046" s="240">
        <f>ROUND(E1046*N1046,2)</f>
        <v>0</v>
      </c>
      <c r="P1046" s="240">
        <v>0</v>
      </c>
      <c r="Q1046" s="240">
        <f>ROUND(E1046*P1046,2)</f>
        <v>0</v>
      </c>
      <c r="R1046" s="242" t="s">
        <v>1140</v>
      </c>
      <c r="S1046" s="242" t="s">
        <v>205</v>
      </c>
      <c r="T1046" s="243" t="s">
        <v>206</v>
      </c>
      <c r="U1046" s="221">
        <v>1.2649999999999999</v>
      </c>
      <c r="V1046" s="221">
        <f>ROUND(E1046*U1046,2)</f>
        <v>2.2200000000000002</v>
      </c>
      <c r="W1046" s="221"/>
      <c r="X1046" s="221" t="s">
        <v>795</v>
      </c>
      <c r="Y1046" s="221" t="s">
        <v>208</v>
      </c>
      <c r="Z1046" s="210"/>
      <c r="AA1046" s="210"/>
      <c r="AB1046" s="210"/>
      <c r="AC1046" s="210"/>
      <c r="AD1046" s="210"/>
      <c r="AE1046" s="210"/>
      <c r="AF1046" s="210"/>
      <c r="AG1046" s="210" t="s">
        <v>796</v>
      </c>
      <c r="AH1046" s="210"/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outlineLevel="2" x14ac:dyDescent="0.2">
      <c r="A1047" s="217"/>
      <c r="B1047" s="218"/>
      <c r="C1047" s="254" t="s">
        <v>875</v>
      </c>
      <c r="D1047" s="244"/>
      <c r="E1047" s="244"/>
      <c r="F1047" s="244"/>
      <c r="G1047" s="244"/>
      <c r="H1047" s="221"/>
      <c r="I1047" s="221"/>
      <c r="J1047" s="221"/>
      <c r="K1047" s="221"/>
      <c r="L1047" s="221"/>
      <c r="M1047" s="221"/>
      <c r="N1047" s="220"/>
      <c r="O1047" s="220"/>
      <c r="P1047" s="220"/>
      <c r="Q1047" s="220"/>
      <c r="R1047" s="221"/>
      <c r="S1047" s="221"/>
      <c r="T1047" s="221"/>
      <c r="U1047" s="221"/>
      <c r="V1047" s="221"/>
      <c r="W1047" s="221"/>
      <c r="X1047" s="221"/>
      <c r="Y1047" s="221"/>
      <c r="Z1047" s="210"/>
      <c r="AA1047" s="210"/>
      <c r="AB1047" s="210"/>
      <c r="AC1047" s="210"/>
      <c r="AD1047" s="210"/>
      <c r="AE1047" s="210"/>
      <c r="AF1047" s="210"/>
      <c r="AG1047" s="210" t="s">
        <v>211</v>
      </c>
      <c r="AH1047" s="210"/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outlineLevel="2" x14ac:dyDescent="0.2">
      <c r="A1048" s="217"/>
      <c r="B1048" s="218"/>
      <c r="C1048" s="256"/>
      <c r="D1048" s="246"/>
      <c r="E1048" s="246"/>
      <c r="F1048" s="246"/>
      <c r="G1048" s="246"/>
      <c r="H1048" s="221"/>
      <c r="I1048" s="221"/>
      <c r="J1048" s="221"/>
      <c r="K1048" s="221"/>
      <c r="L1048" s="221"/>
      <c r="M1048" s="221"/>
      <c r="N1048" s="220"/>
      <c r="O1048" s="220"/>
      <c r="P1048" s="220"/>
      <c r="Q1048" s="220"/>
      <c r="R1048" s="221"/>
      <c r="S1048" s="221"/>
      <c r="T1048" s="221"/>
      <c r="U1048" s="221"/>
      <c r="V1048" s="221"/>
      <c r="W1048" s="221"/>
      <c r="X1048" s="221"/>
      <c r="Y1048" s="221"/>
      <c r="Z1048" s="210"/>
      <c r="AA1048" s="210"/>
      <c r="AB1048" s="210"/>
      <c r="AC1048" s="210"/>
      <c r="AD1048" s="210"/>
      <c r="AE1048" s="210"/>
      <c r="AF1048" s="210"/>
      <c r="AG1048" s="210" t="s">
        <v>214</v>
      </c>
      <c r="AH1048" s="210"/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x14ac:dyDescent="0.2">
      <c r="A1049" s="230" t="s">
        <v>199</v>
      </c>
      <c r="B1049" s="231" t="s">
        <v>149</v>
      </c>
      <c r="C1049" s="252" t="s">
        <v>150</v>
      </c>
      <c r="D1049" s="232"/>
      <c r="E1049" s="233"/>
      <c r="F1049" s="234"/>
      <c r="G1049" s="234">
        <f>SUMIF(AG1050:AG1079,"&lt;&gt;NOR",G1050:G1079)</f>
        <v>0</v>
      </c>
      <c r="H1049" s="234"/>
      <c r="I1049" s="234">
        <f>SUM(I1050:I1079)</f>
        <v>0</v>
      </c>
      <c r="J1049" s="234"/>
      <c r="K1049" s="234">
        <f>SUM(K1050:K1079)</f>
        <v>0</v>
      </c>
      <c r="L1049" s="234"/>
      <c r="M1049" s="234">
        <f>SUM(M1050:M1079)</f>
        <v>0</v>
      </c>
      <c r="N1049" s="233"/>
      <c r="O1049" s="233">
        <f>SUM(O1050:O1079)</f>
        <v>0.4</v>
      </c>
      <c r="P1049" s="233"/>
      <c r="Q1049" s="233">
        <f>SUM(Q1050:Q1079)</f>
        <v>0</v>
      </c>
      <c r="R1049" s="234"/>
      <c r="S1049" s="234"/>
      <c r="T1049" s="235"/>
      <c r="U1049" s="229"/>
      <c r="V1049" s="229">
        <f>SUM(V1050:V1079)</f>
        <v>37.850000000000009</v>
      </c>
      <c r="W1049" s="229"/>
      <c r="X1049" s="229"/>
      <c r="Y1049" s="229"/>
      <c r="AG1049" t="s">
        <v>200</v>
      </c>
    </row>
    <row r="1050" spans="1:60" outlineLevel="1" x14ac:dyDescent="0.2">
      <c r="A1050" s="237">
        <v>260</v>
      </c>
      <c r="B1050" s="238" t="s">
        <v>1163</v>
      </c>
      <c r="C1050" s="253" t="s">
        <v>1164</v>
      </c>
      <c r="D1050" s="239" t="s">
        <v>356</v>
      </c>
      <c r="E1050" s="240">
        <v>39.5</v>
      </c>
      <c r="F1050" s="241"/>
      <c r="G1050" s="242">
        <f>ROUND(E1050*F1050,2)</f>
        <v>0</v>
      </c>
      <c r="H1050" s="241"/>
      <c r="I1050" s="242">
        <f>ROUND(E1050*H1050,2)</f>
        <v>0</v>
      </c>
      <c r="J1050" s="241"/>
      <c r="K1050" s="242">
        <f>ROUND(E1050*J1050,2)</f>
        <v>0</v>
      </c>
      <c r="L1050" s="242">
        <v>21</v>
      </c>
      <c r="M1050" s="242">
        <f>G1050*(1+L1050/100)</f>
        <v>0</v>
      </c>
      <c r="N1050" s="240">
        <v>0</v>
      </c>
      <c r="O1050" s="240">
        <f>ROUND(E1050*N1050,2)</f>
        <v>0</v>
      </c>
      <c r="P1050" s="240">
        <v>0</v>
      </c>
      <c r="Q1050" s="240">
        <f>ROUND(E1050*P1050,2)</f>
        <v>0</v>
      </c>
      <c r="R1050" s="242" t="s">
        <v>1165</v>
      </c>
      <c r="S1050" s="242" t="s">
        <v>205</v>
      </c>
      <c r="T1050" s="243" t="s">
        <v>206</v>
      </c>
      <c r="U1050" s="221">
        <v>0.12</v>
      </c>
      <c r="V1050" s="221">
        <f>ROUND(E1050*U1050,2)</f>
        <v>4.74</v>
      </c>
      <c r="W1050" s="221"/>
      <c r="X1050" s="221" t="s">
        <v>207</v>
      </c>
      <c r="Y1050" s="221" t="s">
        <v>208</v>
      </c>
      <c r="Z1050" s="210"/>
      <c r="AA1050" s="210"/>
      <c r="AB1050" s="210"/>
      <c r="AC1050" s="210"/>
      <c r="AD1050" s="210"/>
      <c r="AE1050" s="210"/>
      <c r="AF1050" s="210"/>
      <c r="AG1050" s="210" t="s">
        <v>209</v>
      </c>
      <c r="AH1050" s="210"/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2" x14ac:dyDescent="0.2">
      <c r="A1051" s="217"/>
      <c r="B1051" s="218"/>
      <c r="C1051" s="254" t="s">
        <v>1166</v>
      </c>
      <c r="D1051" s="244"/>
      <c r="E1051" s="244"/>
      <c r="F1051" s="244"/>
      <c r="G1051" s="244"/>
      <c r="H1051" s="221"/>
      <c r="I1051" s="221"/>
      <c r="J1051" s="221"/>
      <c r="K1051" s="221"/>
      <c r="L1051" s="221"/>
      <c r="M1051" s="221"/>
      <c r="N1051" s="220"/>
      <c r="O1051" s="220"/>
      <c r="P1051" s="220"/>
      <c r="Q1051" s="220"/>
      <c r="R1051" s="221"/>
      <c r="S1051" s="221"/>
      <c r="T1051" s="221"/>
      <c r="U1051" s="221"/>
      <c r="V1051" s="221"/>
      <c r="W1051" s="221"/>
      <c r="X1051" s="221"/>
      <c r="Y1051" s="221"/>
      <c r="Z1051" s="210"/>
      <c r="AA1051" s="210"/>
      <c r="AB1051" s="210"/>
      <c r="AC1051" s="210"/>
      <c r="AD1051" s="210"/>
      <c r="AE1051" s="210"/>
      <c r="AF1051" s="210"/>
      <c r="AG1051" s="210" t="s">
        <v>211</v>
      </c>
      <c r="AH1051" s="210"/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2" x14ac:dyDescent="0.2">
      <c r="A1052" s="217"/>
      <c r="B1052" s="218"/>
      <c r="C1052" s="258" t="s">
        <v>960</v>
      </c>
      <c r="D1052" s="249"/>
      <c r="E1052" s="249"/>
      <c r="F1052" s="249"/>
      <c r="G1052" s="249"/>
      <c r="H1052" s="221"/>
      <c r="I1052" s="221"/>
      <c r="J1052" s="221"/>
      <c r="K1052" s="221"/>
      <c r="L1052" s="221"/>
      <c r="M1052" s="221"/>
      <c r="N1052" s="220"/>
      <c r="O1052" s="220"/>
      <c r="P1052" s="220"/>
      <c r="Q1052" s="220"/>
      <c r="R1052" s="221"/>
      <c r="S1052" s="221"/>
      <c r="T1052" s="221"/>
      <c r="U1052" s="221"/>
      <c r="V1052" s="221"/>
      <c r="W1052" s="221"/>
      <c r="X1052" s="221"/>
      <c r="Y1052" s="221"/>
      <c r="Z1052" s="210"/>
      <c r="AA1052" s="210"/>
      <c r="AB1052" s="210"/>
      <c r="AC1052" s="210"/>
      <c r="AD1052" s="210"/>
      <c r="AE1052" s="210"/>
      <c r="AF1052" s="210"/>
      <c r="AG1052" s="210" t="s">
        <v>260</v>
      </c>
      <c r="AH1052" s="210"/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2" x14ac:dyDescent="0.2">
      <c r="A1053" s="217"/>
      <c r="B1053" s="218"/>
      <c r="C1053" s="255" t="s">
        <v>1167</v>
      </c>
      <c r="D1053" s="223"/>
      <c r="E1053" s="224">
        <v>29.4</v>
      </c>
      <c r="F1053" s="221"/>
      <c r="G1053" s="221"/>
      <c r="H1053" s="221"/>
      <c r="I1053" s="221"/>
      <c r="J1053" s="221"/>
      <c r="K1053" s="221"/>
      <c r="L1053" s="221"/>
      <c r="M1053" s="221"/>
      <c r="N1053" s="220"/>
      <c r="O1053" s="220"/>
      <c r="P1053" s="220"/>
      <c r="Q1053" s="220"/>
      <c r="R1053" s="221"/>
      <c r="S1053" s="221"/>
      <c r="T1053" s="221"/>
      <c r="U1053" s="221"/>
      <c r="V1053" s="221"/>
      <c r="W1053" s="221"/>
      <c r="X1053" s="221"/>
      <c r="Y1053" s="221"/>
      <c r="Z1053" s="210"/>
      <c r="AA1053" s="210"/>
      <c r="AB1053" s="210"/>
      <c r="AC1053" s="210"/>
      <c r="AD1053" s="210"/>
      <c r="AE1053" s="210"/>
      <c r="AF1053" s="210"/>
      <c r="AG1053" s="210" t="s">
        <v>213</v>
      </c>
      <c r="AH1053" s="210">
        <v>0</v>
      </c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outlineLevel="3" x14ac:dyDescent="0.2">
      <c r="A1054" s="217"/>
      <c r="B1054" s="218"/>
      <c r="C1054" s="255" t="s">
        <v>1168</v>
      </c>
      <c r="D1054" s="223"/>
      <c r="E1054" s="224">
        <v>10.1</v>
      </c>
      <c r="F1054" s="221"/>
      <c r="G1054" s="221"/>
      <c r="H1054" s="221"/>
      <c r="I1054" s="221"/>
      <c r="J1054" s="221"/>
      <c r="K1054" s="221"/>
      <c r="L1054" s="221"/>
      <c r="M1054" s="221"/>
      <c r="N1054" s="220"/>
      <c r="O1054" s="220"/>
      <c r="P1054" s="220"/>
      <c r="Q1054" s="220"/>
      <c r="R1054" s="221"/>
      <c r="S1054" s="221"/>
      <c r="T1054" s="221"/>
      <c r="U1054" s="221"/>
      <c r="V1054" s="221"/>
      <c r="W1054" s="221"/>
      <c r="X1054" s="221"/>
      <c r="Y1054" s="221"/>
      <c r="Z1054" s="210"/>
      <c r="AA1054" s="210"/>
      <c r="AB1054" s="210"/>
      <c r="AC1054" s="210"/>
      <c r="AD1054" s="210"/>
      <c r="AE1054" s="210"/>
      <c r="AF1054" s="210"/>
      <c r="AG1054" s="210" t="s">
        <v>213</v>
      </c>
      <c r="AH1054" s="210">
        <v>0</v>
      </c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outlineLevel="2" x14ac:dyDescent="0.2">
      <c r="A1055" s="217"/>
      <c r="B1055" s="218"/>
      <c r="C1055" s="256"/>
      <c r="D1055" s="246"/>
      <c r="E1055" s="246"/>
      <c r="F1055" s="246"/>
      <c r="G1055" s="246"/>
      <c r="H1055" s="221"/>
      <c r="I1055" s="221"/>
      <c r="J1055" s="221"/>
      <c r="K1055" s="221"/>
      <c r="L1055" s="221"/>
      <c r="M1055" s="221"/>
      <c r="N1055" s="220"/>
      <c r="O1055" s="220"/>
      <c r="P1055" s="220"/>
      <c r="Q1055" s="220"/>
      <c r="R1055" s="221"/>
      <c r="S1055" s="221"/>
      <c r="T1055" s="221"/>
      <c r="U1055" s="221"/>
      <c r="V1055" s="221"/>
      <c r="W1055" s="221"/>
      <c r="X1055" s="221"/>
      <c r="Y1055" s="221"/>
      <c r="Z1055" s="210"/>
      <c r="AA1055" s="210"/>
      <c r="AB1055" s="210"/>
      <c r="AC1055" s="210"/>
      <c r="AD1055" s="210"/>
      <c r="AE1055" s="210"/>
      <c r="AF1055" s="210"/>
      <c r="AG1055" s="210" t="s">
        <v>214</v>
      </c>
      <c r="AH1055" s="210"/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</row>
    <row r="1056" spans="1:60" outlineLevel="1" x14ac:dyDescent="0.2">
      <c r="A1056" s="237">
        <v>261</v>
      </c>
      <c r="B1056" s="238" t="s">
        <v>1169</v>
      </c>
      <c r="C1056" s="253" t="s">
        <v>1170</v>
      </c>
      <c r="D1056" s="239" t="s">
        <v>254</v>
      </c>
      <c r="E1056" s="240">
        <v>51.04</v>
      </c>
      <c r="F1056" s="241"/>
      <c r="G1056" s="242">
        <f>ROUND(E1056*F1056,2)</f>
        <v>0</v>
      </c>
      <c r="H1056" s="241"/>
      <c r="I1056" s="242">
        <f>ROUND(E1056*H1056,2)</f>
        <v>0</v>
      </c>
      <c r="J1056" s="241"/>
      <c r="K1056" s="242">
        <f>ROUND(E1056*J1056,2)</f>
        <v>0</v>
      </c>
      <c r="L1056" s="242">
        <v>21</v>
      </c>
      <c r="M1056" s="242">
        <f>G1056*(1+L1056/100)</f>
        <v>0</v>
      </c>
      <c r="N1056" s="240">
        <v>0</v>
      </c>
      <c r="O1056" s="240">
        <f>ROUND(E1056*N1056,2)</f>
        <v>0</v>
      </c>
      <c r="P1056" s="240">
        <v>0</v>
      </c>
      <c r="Q1056" s="240">
        <f>ROUND(E1056*P1056,2)</f>
        <v>0</v>
      </c>
      <c r="R1056" s="242" t="s">
        <v>1165</v>
      </c>
      <c r="S1056" s="242" t="s">
        <v>205</v>
      </c>
      <c r="T1056" s="243" t="s">
        <v>206</v>
      </c>
      <c r="U1056" s="221">
        <v>0.55000000000000004</v>
      </c>
      <c r="V1056" s="221">
        <f>ROUND(E1056*U1056,2)</f>
        <v>28.07</v>
      </c>
      <c r="W1056" s="221"/>
      <c r="X1056" s="221" t="s">
        <v>207</v>
      </c>
      <c r="Y1056" s="221" t="s">
        <v>208</v>
      </c>
      <c r="Z1056" s="210"/>
      <c r="AA1056" s="210"/>
      <c r="AB1056" s="210"/>
      <c r="AC1056" s="210"/>
      <c r="AD1056" s="210"/>
      <c r="AE1056" s="210"/>
      <c r="AF1056" s="210"/>
      <c r="AG1056" s="210" t="s">
        <v>209</v>
      </c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2" x14ac:dyDescent="0.2">
      <c r="A1057" s="217"/>
      <c r="B1057" s="218"/>
      <c r="C1057" s="259" t="s">
        <v>1171</v>
      </c>
      <c r="D1057" s="250"/>
      <c r="E1057" s="250"/>
      <c r="F1057" s="250"/>
      <c r="G1057" s="250"/>
      <c r="H1057" s="221"/>
      <c r="I1057" s="221"/>
      <c r="J1057" s="221"/>
      <c r="K1057" s="221"/>
      <c r="L1057" s="221"/>
      <c r="M1057" s="221"/>
      <c r="N1057" s="220"/>
      <c r="O1057" s="220"/>
      <c r="P1057" s="220"/>
      <c r="Q1057" s="220"/>
      <c r="R1057" s="221"/>
      <c r="S1057" s="221"/>
      <c r="T1057" s="221"/>
      <c r="U1057" s="221"/>
      <c r="V1057" s="221"/>
      <c r="W1057" s="221"/>
      <c r="X1057" s="221"/>
      <c r="Y1057" s="221"/>
      <c r="Z1057" s="210"/>
      <c r="AA1057" s="210"/>
      <c r="AB1057" s="210"/>
      <c r="AC1057" s="210"/>
      <c r="AD1057" s="210"/>
      <c r="AE1057" s="210"/>
      <c r="AF1057" s="210"/>
      <c r="AG1057" s="210" t="s">
        <v>260</v>
      </c>
      <c r="AH1057" s="210"/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2" x14ac:dyDescent="0.2">
      <c r="A1058" s="217"/>
      <c r="B1058" s="218"/>
      <c r="C1058" s="255" t="s">
        <v>1172</v>
      </c>
      <c r="D1058" s="223"/>
      <c r="E1058" s="224">
        <v>45</v>
      </c>
      <c r="F1058" s="221"/>
      <c r="G1058" s="221"/>
      <c r="H1058" s="221"/>
      <c r="I1058" s="221"/>
      <c r="J1058" s="221"/>
      <c r="K1058" s="221"/>
      <c r="L1058" s="221"/>
      <c r="M1058" s="221"/>
      <c r="N1058" s="220"/>
      <c r="O1058" s="220"/>
      <c r="P1058" s="220"/>
      <c r="Q1058" s="220"/>
      <c r="R1058" s="221"/>
      <c r="S1058" s="221"/>
      <c r="T1058" s="221"/>
      <c r="U1058" s="221"/>
      <c r="V1058" s="221"/>
      <c r="W1058" s="221"/>
      <c r="X1058" s="221"/>
      <c r="Y1058" s="221"/>
      <c r="Z1058" s="210"/>
      <c r="AA1058" s="210"/>
      <c r="AB1058" s="210"/>
      <c r="AC1058" s="210"/>
      <c r="AD1058" s="210"/>
      <c r="AE1058" s="210"/>
      <c r="AF1058" s="210"/>
      <c r="AG1058" s="210" t="s">
        <v>213</v>
      </c>
      <c r="AH1058" s="210">
        <v>0</v>
      </c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3" x14ac:dyDescent="0.2">
      <c r="A1059" s="217"/>
      <c r="B1059" s="218"/>
      <c r="C1059" s="255" t="s">
        <v>1173</v>
      </c>
      <c r="D1059" s="223"/>
      <c r="E1059" s="224">
        <v>6.04</v>
      </c>
      <c r="F1059" s="221"/>
      <c r="G1059" s="221"/>
      <c r="H1059" s="221"/>
      <c r="I1059" s="221"/>
      <c r="J1059" s="221"/>
      <c r="K1059" s="221"/>
      <c r="L1059" s="221"/>
      <c r="M1059" s="221"/>
      <c r="N1059" s="220"/>
      <c r="O1059" s="220"/>
      <c r="P1059" s="220"/>
      <c r="Q1059" s="220"/>
      <c r="R1059" s="221"/>
      <c r="S1059" s="221"/>
      <c r="T1059" s="221"/>
      <c r="U1059" s="221"/>
      <c r="V1059" s="221"/>
      <c r="W1059" s="221"/>
      <c r="X1059" s="221"/>
      <c r="Y1059" s="221"/>
      <c r="Z1059" s="210"/>
      <c r="AA1059" s="210"/>
      <c r="AB1059" s="210"/>
      <c r="AC1059" s="210"/>
      <c r="AD1059" s="210"/>
      <c r="AE1059" s="210"/>
      <c r="AF1059" s="210"/>
      <c r="AG1059" s="210" t="s">
        <v>213</v>
      </c>
      <c r="AH1059" s="210">
        <v>0</v>
      </c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2" x14ac:dyDescent="0.2">
      <c r="A1060" s="217"/>
      <c r="B1060" s="218"/>
      <c r="C1060" s="256"/>
      <c r="D1060" s="246"/>
      <c r="E1060" s="246"/>
      <c r="F1060" s="246"/>
      <c r="G1060" s="246"/>
      <c r="H1060" s="221"/>
      <c r="I1060" s="221"/>
      <c r="J1060" s="221"/>
      <c r="K1060" s="221"/>
      <c r="L1060" s="221"/>
      <c r="M1060" s="221"/>
      <c r="N1060" s="220"/>
      <c r="O1060" s="220"/>
      <c r="P1060" s="220"/>
      <c r="Q1060" s="220"/>
      <c r="R1060" s="221"/>
      <c r="S1060" s="221"/>
      <c r="T1060" s="221"/>
      <c r="U1060" s="221"/>
      <c r="V1060" s="221"/>
      <c r="W1060" s="221"/>
      <c r="X1060" s="221"/>
      <c r="Y1060" s="221"/>
      <c r="Z1060" s="210"/>
      <c r="AA1060" s="210"/>
      <c r="AB1060" s="210"/>
      <c r="AC1060" s="210"/>
      <c r="AD1060" s="210"/>
      <c r="AE1060" s="210"/>
      <c r="AF1060" s="210"/>
      <c r="AG1060" s="210" t="s">
        <v>214</v>
      </c>
      <c r="AH1060" s="210"/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ht="22.5" outlineLevel="1" x14ac:dyDescent="0.2">
      <c r="A1061" s="237">
        <v>262</v>
      </c>
      <c r="B1061" s="238" t="s">
        <v>1174</v>
      </c>
      <c r="C1061" s="253" t="s">
        <v>1175</v>
      </c>
      <c r="D1061" s="239" t="s">
        <v>254</v>
      </c>
      <c r="E1061" s="240">
        <v>51.04</v>
      </c>
      <c r="F1061" s="241"/>
      <c r="G1061" s="242">
        <f>ROUND(E1061*F1061,2)</f>
        <v>0</v>
      </c>
      <c r="H1061" s="241"/>
      <c r="I1061" s="242">
        <f>ROUND(E1061*H1061,2)</f>
        <v>0</v>
      </c>
      <c r="J1061" s="241"/>
      <c r="K1061" s="242">
        <f>ROUND(E1061*J1061,2)</f>
        <v>0</v>
      </c>
      <c r="L1061" s="242">
        <v>21</v>
      </c>
      <c r="M1061" s="242">
        <f>G1061*(1+L1061/100)</f>
        <v>0</v>
      </c>
      <c r="N1061" s="240">
        <v>1.0000000000000001E-5</v>
      </c>
      <c r="O1061" s="240">
        <f>ROUND(E1061*N1061,2)</f>
        <v>0</v>
      </c>
      <c r="P1061" s="240">
        <v>0</v>
      </c>
      <c r="Q1061" s="240">
        <f>ROUND(E1061*P1061,2)</f>
        <v>0</v>
      </c>
      <c r="R1061" s="242" t="s">
        <v>1165</v>
      </c>
      <c r="S1061" s="242" t="s">
        <v>205</v>
      </c>
      <c r="T1061" s="243" t="s">
        <v>206</v>
      </c>
      <c r="U1061" s="221">
        <v>0.06</v>
      </c>
      <c r="V1061" s="221">
        <f>ROUND(E1061*U1061,2)</f>
        <v>3.06</v>
      </c>
      <c r="W1061" s="221"/>
      <c r="X1061" s="221" t="s">
        <v>207</v>
      </c>
      <c r="Y1061" s="221" t="s">
        <v>208</v>
      </c>
      <c r="Z1061" s="210"/>
      <c r="AA1061" s="210"/>
      <c r="AB1061" s="210"/>
      <c r="AC1061" s="210"/>
      <c r="AD1061" s="210"/>
      <c r="AE1061" s="210"/>
      <c r="AF1061" s="210"/>
      <c r="AG1061" s="210" t="s">
        <v>209</v>
      </c>
      <c r="AH1061" s="210"/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2" x14ac:dyDescent="0.2">
      <c r="A1062" s="217"/>
      <c r="B1062" s="218"/>
      <c r="C1062" s="254" t="s">
        <v>1176</v>
      </c>
      <c r="D1062" s="244"/>
      <c r="E1062" s="244"/>
      <c r="F1062" s="244"/>
      <c r="G1062" s="244"/>
      <c r="H1062" s="221"/>
      <c r="I1062" s="221"/>
      <c r="J1062" s="221"/>
      <c r="K1062" s="221"/>
      <c r="L1062" s="221"/>
      <c r="M1062" s="221"/>
      <c r="N1062" s="220"/>
      <c r="O1062" s="220"/>
      <c r="P1062" s="220"/>
      <c r="Q1062" s="220"/>
      <c r="R1062" s="221"/>
      <c r="S1062" s="221"/>
      <c r="T1062" s="221"/>
      <c r="U1062" s="221"/>
      <c r="V1062" s="221"/>
      <c r="W1062" s="221"/>
      <c r="X1062" s="221"/>
      <c r="Y1062" s="221"/>
      <c r="Z1062" s="210"/>
      <c r="AA1062" s="210"/>
      <c r="AB1062" s="210"/>
      <c r="AC1062" s="210"/>
      <c r="AD1062" s="210"/>
      <c r="AE1062" s="210"/>
      <c r="AF1062" s="210"/>
      <c r="AG1062" s="210" t="s">
        <v>211</v>
      </c>
      <c r="AH1062" s="210"/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2" x14ac:dyDescent="0.2">
      <c r="A1063" s="217"/>
      <c r="B1063" s="218"/>
      <c r="C1063" s="255" t="s">
        <v>1172</v>
      </c>
      <c r="D1063" s="223"/>
      <c r="E1063" s="224">
        <v>45</v>
      </c>
      <c r="F1063" s="221"/>
      <c r="G1063" s="221"/>
      <c r="H1063" s="221"/>
      <c r="I1063" s="221"/>
      <c r="J1063" s="221"/>
      <c r="K1063" s="221"/>
      <c r="L1063" s="221"/>
      <c r="M1063" s="221"/>
      <c r="N1063" s="220"/>
      <c r="O1063" s="220"/>
      <c r="P1063" s="220"/>
      <c r="Q1063" s="220"/>
      <c r="R1063" s="221"/>
      <c r="S1063" s="221"/>
      <c r="T1063" s="221"/>
      <c r="U1063" s="221"/>
      <c r="V1063" s="221"/>
      <c r="W1063" s="221"/>
      <c r="X1063" s="221"/>
      <c r="Y1063" s="221"/>
      <c r="Z1063" s="210"/>
      <c r="AA1063" s="210"/>
      <c r="AB1063" s="210"/>
      <c r="AC1063" s="210"/>
      <c r="AD1063" s="210"/>
      <c r="AE1063" s="210"/>
      <c r="AF1063" s="210"/>
      <c r="AG1063" s="210" t="s">
        <v>213</v>
      </c>
      <c r="AH1063" s="210">
        <v>0</v>
      </c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3" x14ac:dyDescent="0.2">
      <c r="A1064" s="217"/>
      <c r="B1064" s="218"/>
      <c r="C1064" s="255" t="s">
        <v>1173</v>
      </c>
      <c r="D1064" s="223"/>
      <c r="E1064" s="224">
        <v>6.04</v>
      </c>
      <c r="F1064" s="221"/>
      <c r="G1064" s="221"/>
      <c r="H1064" s="221"/>
      <c r="I1064" s="221"/>
      <c r="J1064" s="221"/>
      <c r="K1064" s="221"/>
      <c r="L1064" s="221"/>
      <c r="M1064" s="221"/>
      <c r="N1064" s="220"/>
      <c r="O1064" s="220"/>
      <c r="P1064" s="220"/>
      <c r="Q1064" s="220"/>
      <c r="R1064" s="221"/>
      <c r="S1064" s="221"/>
      <c r="T1064" s="221"/>
      <c r="U1064" s="221"/>
      <c r="V1064" s="221"/>
      <c r="W1064" s="221"/>
      <c r="X1064" s="221"/>
      <c r="Y1064" s="221"/>
      <c r="Z1064" s="210"/>
      <c r="AA1064" s="210"/>
      <c r="AB1064" s="210"/>
      <c r="AC1064" s="210"/>
      <c r="AD1064" s="210"/>
      <c r="AE1064" s="210"/>
      <c r="AF1064" s="210"/>
      <c r="AG1064" s="210" t="s">
        <v>213</v>
      </c>
      <c r="AH1064" s="210">
        <v>0</v>
      </c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2" x14ac:dyDescent="0.2">
      <c r="A1065" s="217"/>
      <c r="B1065" s="218"/>
      <c r="C1065" s="256"/>
      <c r="D1065" s="246"/>
      <c r="E1065" s="246"/>
      <c r="F1065" s="246"/>
      <c r="G1065" s="246"/>
      <c r="H1065" s="221"/>
      <c r="I1065" s="221"/>
      <c r="J1065" s="221"/>
      <c r="K1065" s="221"/>
      <c r="L1065" s="221"/>
      <c r="M1065" s="221"/>
      <c r="N1065" s="220"/>
      <c r="O1065" s="220"/>
      <c r="P1065" s="220"/>
      <c r="Q1065" s="220"/>
      <c r="R1065" s="221"/>
      <c r="S1065" s="221"/>
      <c r="T1065" s="221"/>
      <c r="U1065" s="221"/>
      <c r="V1065" s="221"/>
      <c r="W1065" s="221"/>
      <c r="X1065" s="221"/>
      <c r="Y1065" s="221"/>
      <c r="Z1065" s="210"/>
      <c r="AA1065" s="210"/>
      <c r="AB1065" s="210"/>
      <c r="AC1065" s="210"/>
      <c r="AD1065" s="210"/>
      <c r="AE1065" s="210"/>
      <c r="AF1065" s="210"/>
      <c r="AG1065" s="210" t="s">
        <v>214</v>
      </c>
      <c r="AH1065" s="210"/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outlineLevel="1" x14ac:dyDescent="0.2">
      <c r="A1066" s="237">
        <v>263</v>
      </c>
      <c r="B1066" s="238" t="s">
        <v>1177</v>
      </c>
      <c r="C1066" s="253" t="s">
        <v>1178</v>
      </c>
      <c r="D1066" s="239" t="s">
        <v>356</v>
      </c>
      <c r="E1066" s="240">
        <v>42.66</v>
      </c>
      <c r="F1066" s="241"/>
      <c r="G1066" s="242">
        <f>ROUND(E1066*F1066,2)</f>
        <v>0</v>
      </c>
      <c r="H1066" s="241"/>
      <c r="I1066" s="242">
        <f>ROUND(E1066*H1066,2)</f>
        <v>0</v>
      </c>
      <c r="J1066" s="241"/>
      <c r="K1066" s="242">
        <f>ROUND(E1066*J1066,2)</f>
        <v>0</v>
      </c>
      <c r="L1066" s="242">
        <v>21</v>
      </c>
      <c r="M1066" s="242">
        <f>G1066*(1+L1066/100)</f>
        <v>0</v>
      </c>
      <c r="N1066" s="240">
        <v>3.5E-4</v>
      </c>
      <c r="O1066" s="240">
        <f>ROUND(E1066*N1066,2)</f>
        <v>0.01</v>
      </c>
      <c r="P1066" s="240">
        <v>0</v>
      </c>
      <c r="Q1066" s="240">
        <f>ROUND(E1066*P1066,2)</f>
        <v>0</v>
      </c>
      <c r="R1066" s="242" t="s">
        <v>371</v>
      </c>
      <c r="S1066" s="242" t="s">
        <v>206</v>
      </c>
      <c r="T1066" s="243" t="s">
        <v>206</v>
      </c>
      <c r="U1066" s="221">
        <v>0</v>
      </c>
      <c r="V1066" s="221">
        <f>ROUND(E1066*U1066,2)</f>
        <v>0</v>
      </c>
      <c r="W1066" s="221"/>
      <c r="X1066" s="221" t="s">
        <v>372</v>
      </c>
      <c r="Y1066" s="221" t="s">
        <v>208</v>
      </c>
      <c r="Z1066" s="210"/>
      <c r="AA1066" s="210"/>
      <c r="AB1066" s="210"/>
      <c r="AC1066" s="210"/>
      <c r="AD1066" s="210"/>
      <c r="AE1066" s="210"/>
      <c r="AF1066" s="210"/>
      <c r="AG1066" s="210" t="s">
        <v>373</v>
      </c>
      <c r="AH1066" s="210"/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outlineLevel="2" x14ac:dyDescent="0.2">
      <c r="A1067" s="217"/>
      <c r="B1067" s="218"/>
      <c r="C1067" s="255" t="s">
        <v>1179</v>
      </c>
      <c r="D1067" s="223"/>
      <c r="E1067" s="224">
        <v>31.751999999999999</v>
      </c>
      <c r="F1067" s="221"/>
      <c r="G1067" s="221"/>
      <c r="H1067" s="221"/>
      <c r="I1067" s="221"/>
      <c r="J1067" s="221"/>
      <c r="K1067" s="221"/>
      <c r="L1067" s="221"/>
      <c r="M1067" s="221"/>
      <c r="N1067" s="220"/>
      <c r="O1067" s="220"/>
      <c r="P1067" s="220"/>
      <c r="Q1067" s="220"/>
      <c r="R1067" s="221"/>
      <c r="S1067" s="221"/>
      <c r="T1067" s="221"/>
      <c r="U1067" s="221"/>
      <c r="V1067" s="221"/>
      <c r="W1067" s="221"/>
      <c r="X1067" s="221"/>
      <c r="Y1067" s="221"/>
      <c r="Z1067" s="210"/>
      <c r="AA1067" s="210"/>
      <c r="AB1067" s="210"/>
      <c r="AC1067" s="210"/>
      <c r="AD1067" s="210"/>
      <c r="AE1067" s="210"/>
      <c r="AF1067" s="210"/>
      <c r="AG1067" s="210" t="s">
        <v>213</v>
      </c>
      <c r="AH1067" s="210">
        <v>0</v>
      </c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outlineLevel="3" x14ac:dyDescent="0.2">
      <c r="A1068" s="217"/>
      <c r="B1068" s="218"/>
      <c r="C1068" s="255" t="s">
        <v>1180</v>
      </c>
      <c r="D1068" s="223"/>
      <c r="E1068" s="224">
        <v>10.907999999999999</v>
      </c>
      <c r="F1068" s="221"/>
      <c r="G1068" s="221"/>
      <c r="H1068" s="221"/>
      <c r="I1068" s="221"/>
      <c r="J1068" s="221"/>
      <c r="K1068" s="221"/>
      <c r="L1068" s="221"/>
      <c r="M1068" s="221"/>
      <c r="N1068" s="220"/>
      <c r="O1068" s="220"/>
      <c r="P1068" s="220"/>
      <c r="Q1068" s="220"/>
      <c r="R1068" s="221"/>
      <c r="S1068" s="221"/>
      <c r="T1068" s="221"/>
      <c r="U1068" s="221"/>
      <c r="V1068" s="221"/>
      <c r="W1068" s="221"/>
      <c r="X1068" s="221"/>
      <c r="Y1068" s="221"/>
      <c r="Z1068" s="210"/>
      <c r="AA1068" s="210"/>
      <c r="AB1068" s="210"/>
      <c r="AC1068" s="210"/>
      <c r="AD1068" s="210"/>
      <c r="AE1068" s="210"/>
      <c r="AF1068" s="210"/>
      <c r="AG1068" s="210" t="s">
        <v>213</v>
      </c>
      <c r="AH1068" s="210">
        <v>0</v>
      </c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2" x14ac:dyDescent="0.2">
      <c r="A1069" s="217"/>
      <c r="B1069" s="218"/>
      <c r="C1069" s="256"/>
      <c r="D1069" s="246"/>
      <c r="E1069" s="246"/>
      <c r="F1069" s="246"/>
      <c r="G1069" s="246"/>
      <c r="H1069" s="221"/>
      <c r="I1069" s="221"/>
      <c r="J1069" s="221"/>
      <c r="K1069" s="221"/>
      <c r="L1069" s="221"/>
      <c r="M1069" s="221"/>
      <c r="N1069" s="220"/>
      <c r="O1069" s="220"/>
      <c r="P1069" s="220"/>
      <c r="Q1069" s="220"/>
      <c r="R1069" s="221"/>
      <c r="S1069" s="221"/>
      <c r="T1069" s="221"/>
      <c r="U1069" s="221"/>
      <c r="V1069" s="221"/>
      <c r="W1069" s="221"/>
      <c r="X1069" s="221"/>
      <c r="Y1069" s="221"/>
      <c r="Z1069" s="210"/>
      <c r="AA1069" s="210"/>
      <c r="AB1069" s="210"/>
      <c r="AC1069" s="210"/>
      <c r="AD1069" s="210"/>
      <c r="AE1069" s="210"/>
      <c r="AF1069" s="210"/>
      <c r="AG1069" s="210" t="s">
        <v>214</v>
      </c>
      <c r="AH1069" s="210"/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ht="22.5" outlineLevel="1" x14ac:dyDescent="0.2">
      <c r="A1070" s="237">
        <v>264</v>
      </c>
      <c r="B1070" s="238" t="s">
        <v>1181</v>
      </c>
      <c r="C1070" s="253" t="s">
        <v>1182</v>
      </c>
      <c r="D1070" s="239" t="s">
        <v>254</v>
      </c>
      <c r="E1070" s="240">
        <v>56.143999999999998</v>
      </c>
      <c r="F1070" s="241"/>
      <c r="G1070" s="242">
        <f>ROUND(E1070*F1070,2)</f>
        <v>0</v>
      </c>
      <c r="H1070" s="241"/>
      <c r="I1070" s="242">
        <f>ROUND(E1070*H1070,2)</f>
        <v>0</v>
      </c>
      <c r="J1070" s="241"/>
      <c r="K1070" s="242">
        <f>ROUND(E1070*J1070,2)</f>
        <v>0</v>
      </c>
      <c r="L1070" s="242">
        <v>21</v>
      </c>
      <c r="M1070" s="242">
        <f>G1070*(1+L1070/100)</f>
        <v>0</v>
      </c>
      <c r="N1070" s="240">
        <v>7.0000000000000001E-3</v>
      </c>
      <c r="O1070" s="240">
        <f>ROUND(E1070*N1070,2)</f>
        <v>0.39</v>
      </c>
      <c r="P1070" s="240">
        <v>0</v>
      </c>
      <c r="Q1070" s="240">
        <f>ROUND(E1070*P1070,2)</f>
        <v>0</v>
      </c>
      <c r="R1070" s="242" t="s">
        <v>371</v>
      </c>
      <c r="S1070" s="242" t="s">
        <v>205</v>
      </c>
      <c r="T1070" s="243" t="s">
        <v>206</v>
      </c>
      <c r="U1070" s="221">
        <v>0</v>
      </c>
      <c r="V1070" s="221">
        <f>ROUND(E1070*U1070,2)</f>
        <v>0</v>
      </c>
      <c r="W1070" s="221"/>
      <c r="X1070" s="221" t="s">
        <v>372</v>
      </c>
      <c r="Y1070" s="221" t="s">
        <v>208</v>
      </c>
      <c r="Z1070" s="210"/>
      <c r="AA1070" s="210"/>
      <c r="AB1070" s="210"/>
      <c r="AC1070" s="210"/>
      <c r="AD1070" s="210"/>
      <c r="AE1070" s="210"/>
      <c r="AF1070" s="210"/>
      <c r="AG1070" s="210" t="s">
        <v>373</v>
      </c>
      <c r="AH1070" s="210"/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2" x14ac:dyDescent="0.2">
      <c r="A1071" s="217"/>
      <c r="B1071" s="218"/>
      <c r="C1071" s="255" t="s">
        <v>1183</v>
      </c>
      <c r="D1071" s="223"/>
      <c r="E1071" s="224">
        <v>49.5</v>
      </c>
      <c r="F1071" s="221"/>
      <c r="G1071" s="221"/>
      <c r="H1071" s="221"/>
      <c r="I1071" s="221"/>
      <c r="J1071" s="221"/>
      <c r="K1071" s="221"/>
      <c r="L1071" s="221"/>
      <c r="M1071" s="221"/>
      <c r="N1071" s="220"/>
      <c r="O1071" s="220"/>
      <c r="P1071" s="220"/>
      <c r="Q1071" s="220"/>
      <c r="R1071" s="221"/>
      <c r="S1071" s="221"/>
      <c r="T1071" s="221"/>
      <c r="U1071" s="221"/>
      <c r="V1071" s="221"/>
      <c r="W1071" s="221"/>
      <c r="X1071" s="221"/>
      <c r="Y1071" s="221"/>
      <c r="Z1071" s="210"/>
      <c r="AA1071" s="210"/>
      <c r="AB1071" s="210"/>
      <c r="AC1071" s="210"/>
      <c r="AD1071" s="210"/>
      <c r="AE1071" s="210"/>
      <c r="AF1071" s="210"/>
      <c r="AG1071" s="210" t="s">
        <v>213</v>
      </c>
      <c r="AH1071" s="210">
        <v>0</v>
      </c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3" x14ac:dyDescent="0.2">
      <c r="A1072" s="217"/>
      <c r="B1072" s="218"/>
      <c r="C1072" s="255" t="s">
        <v>1184</v>
      </c>
      <c r="D1072" s="223"/>
      <c r="E1072" s="224">
        <v>6.6440000000000001</v>
      </c>
      <c r="F1072" s="221"/>
      <c r="G1072" s="221"/>
      <c r="H1072" s="221"/>
      <c r="I1072" s="221"/>
      <c r="J1072" s="221"/>
      <c r="K1072" s="221"/>
      <c r="L1072" s="221"/>
      <c r="M1072" s="221"/>
      <c r="N1072" s="220"/>
      <c r="O1072" s="220"/>
      <c r="P1072" s="220"/>
      <c r="Q1072" s="220"/>
      <c r="R1072" s="221"/>
      <c r="S1072" s="221"/>
      <c r="T1072" s="221"/>
      <c r="U1072" s="221"/>
      <c r="V1072" s="221"/>
      <c r="W1072" s="221"/>
      <c r="X1072" s="221"/>
      <c r="Y1072" s="221"/>
      <c r="Z1072" s="210"/>
      <c r="AA1072" s="210"/>
      <c r="AB1072" s="210"/>
      <c r="AC1072" s="210"/>
      <c r="AD1072" s="210"/>
      <c r="AE1072" s="210"/>
      <c r="AF1072" s="210"/>
      <c r="AG1072" s="210" t="s">
        <v>213</v>
      </c>
      <c r="AH1072" s="210">
        <v>0</v>
      </c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2" x14ac:dyDescent="0.2">
      <c r="A1073" s="217"/>
      <c r="B1073" s="218"/>
      <c r="C1073" s="256"/>
      <c r="D1073" s="246"/>
      <c r="E1073" s="246"/>
      <c r="F1073" s="246"/>
      <c r="G1073" s="246"/>
      <c r="H1073" s="221"/>
      <c r="I1073" s="221"/>
      <c r="J1073" s="221"/>
      <c r="K1073" s="221"/>
      <c r="L1073" s="221"/>
      <c r="M1073" s="221"/>
      <c r="N1073" s="220"/>
      <c r="O1073" s="220"/>
      <c r="P1073" s="220"/>
      <c r="Q1073" s="220"/>
      <c r="R1073" s="221"/>
      <c r="S1073" s="221"/>
      <c r="T1073" s="221"/>
      <c r="U1073" s="221"/>
      <c r="V1073" s="221"/>
      <c r="W1073" s="221"/>
      <c r="X1073" s="221"/>
      <c r="Y1073" s="221"/>
      <c r="Z1073" s="210"/>
      <c r="AA1073" s="210"/>
      <c r="AB1073" s="210"/>
      <c r="AC1073" s="210"/>
      <c r="AD1073" s="210"/>
      <c r="AE1073" s="210"/>
      <c r="AF1073" s="210"/>
      <c r="AG1073" s="210" t="s">
        <v>214</v>
      </c>
      <c r="AH1073" s="210"/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1" x14ac:dyDescent="0.2">
      <c r="A1074" s="237">
        <v>265</v>
      </c>
      <c r="B1074" s="238" t="s">
        <v>1185</v>
      </c>
      <c r="C1074" s="253" t="s">
        <v>1186</v>
      </c>
      <c r="D1074" s="239" t="s">
        <v>263</v>
      </c>
      <c r="E1074" s="240">
        <v>0.40844999999999998</v>
      </c>
      <c r="F1074" s="241"/>
      <c r="G1074" s="242">
        <f>ROUND(E1074*F1074,2)</f>
        <v>0</v>
      </c>
      <c r="H1074" s="241"/>
      <c r="I1074" s="242">
        <f>ROUND(E1074*H1074,2)</f>
        <v>0</v>
      </c>
      <c r="J1074" s="241"/>
      <c r="K1074" s="242">
        <f>ROUND(E1074*J1074,2)</f>
        <v>0</v>
      </c>
      <c r="L1074" s="242">
        <v>21</v>
      </c>
      <c r="M1074" s="242">
        <f>G1074*(1+L1074/100)</f>
        <v>0</v>
      </c>
      <c r="N1074" s="240">
        <v>0</v>
      </c>
      <c r="O1074" s="240">
        <f>ROUND(E1074*N1074,2)</f>
        <v>0</v>
      </c>
      <c r="P1074" s="240">
        <v>0</v>
      </c>
      <c r="Q1074" s="240">
        <f>ROUND(E1074*P1074,2)</f>
        <v>0</v>
      </c>
      <c r="R1074" s="242" t="s">
        <v>1165</v>
      </c>
      <c r="S1074" s="242" t="s">
        <v>205</v>
      </c>
      <c r="T1074" s="243" t="s">
        <v>206</v>
      </c>
      <c r="U1074" s="221">
        <v>2.42</v>
      </c>
      <c r="V1074" s="221">
        <f>ROUND(E1074*U1074,2)</f>
        <v>0.99</v>
      </c>
      <c r="W1074" s="221"/>
      <c r="X1074" s="221" t="s">
        <v>795</v>
      </c>
      <c r="Y1074" s="221" t="s">
        <v>208</v>
      </c>
      <c r="Z1074" s="210"/>
      <c r="AA1074" s="210"/>
      <c r="AB1074" s="210"/>
      <c r="AC1074" s="210"/>
      <c r="AD1074" s="210"/>
      <c r="AE1074" s="210"/>
      <c r="AF1074" s="210"/>
      <c r="AG1074" s="210" t="s">
        <v>796</v>
      </c>
      <c r="AH1074" s="210"/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2" x14ac:dyDescent="0.2">
      <c r="A1075" s="217"/>
      <c r="B1075" s="218"/>
      <c r="C1075" s="254" t="s">
        <v>875</v>
      </c>
      <c r="D1075" s="244"/>
      <c r="E1075" s="244"/>
      <c r="F1075" s="244"/>
      <c r="G1075" s="244"/>
      <c r="H1075" s="221"/>
      <c r="I1075" s="221"/>
      <c r="J1075" s="221"/>
      <c r="K1075" s="221"/>
      <c r="L1075" s="221"/>
      <c r="M1075" s="221"/>
      <c r="N1075" s="220"/>
      <c r="O1075" s="220"/>
      <c r="P1075" s="220"/>
      <c r="Q1075" s="220"/>
      <c r="R1075" s="221"/>
      <c r="S1075" s="221"/>
      <c r="T1075" s="221"/>
      <c r="U1075" s="221"/>
      <c r="V1075" s="221"/>
      <c r="W1075" s="221"/>
      <c r="X1075" s="221"/>
      <c r="Y1075" s="221"/>
      <c r="Z1075" s="210"/>
      <c r="AA1075" s="210"/>
      <c r="AB1075" s="210"/>
      <c r="AC1075" s="210"/>
      <c r="AD1075" s="210"/>
      <c r="AE1075" s="210"/>
      <c r="AF1075" s="210"/>
      <c r="AG1075" s="210" t="s">
        <v>211</v>
      </c>
      <c r="AH1075" s="210"/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2" x14ac:dyDescent="0.2">
      <c r="A1076" s="217"/>
      <c r="B1076" s="218"/>
      <c r="C1076" s="256"/>
      <c r="D1076" s="246"/>
      <c r="E1076" s="246"/>
      <c r="F1076" s="246"/>
      <c r="G1076" s="246"/>
      <c r="H1076" s="221"/>
      <c r="I1076" s="221"/>
      <c r="J1076" s="221"/>
      <c r="K1076" s="221"/>
      <c r="L1076" s="221"/>
      <c r="M1076" s="221"/>
      <c r="N1076" s="220"/>
      <c r="O1076" s="220"/>
      <c r="P1076" s="220"/>
      <c r="Q1076" s="220"/>
      <c r="R1076" s="221"/>
      <c r="S1076" s="221"/>
      <c r="T1076" s="221"/>
      <c r="U1076" s="221"/>
      <c r="V1076" s="221"/>
      <c r="W1076" s="221"/>
      <c r="X1076" s="221"/>
      <c r="Y1076" s="221"/>
      <c r="Z1076" s="210"/>
      <c r="AA1076" s="210"/>
      <c r="AB1076" s="210"/>
      <c r="AC1076" s="210"/>
      <c r="AD1076" s="210"/>
      <c r="AE1076" s="210"/>
      <c r="AF1076" s="210"/>
      <c r="AG1076" s="210" t="s">
        <v>214</v>
      </c>
      <c r="AH1076" s="210"/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1" x14ac:dyDescent="0.2">
      <c r="A1077" s="237">
        <v>266</v>
      </c>
      <c r="B1077" s="238" t="s">
        <v>1185</v>
      </c>
      <c r="C1077" s="253" t="s">
        <v>1186</v>
      </c>
      <c r="D1077" s="239" t="s">
        <v>263</v>
      </c>
      <c r="E1077" s="240">
        <v>0.40844999999999998</v>
      </c>
      <c r="F1077" s="241"/>
      <c r="G1077" s="242">
        <f>ROUND(E1077*F1077,2)</f>
        <v>0</v>
      </c>
      <c r="H1077" s="241"/>
      <c r="I1077" s="242">
        <f>ROUND(E1077*H1077,2)</f>
        <v>0</v>
      </c>
      <c r="J1077" s="241"/>
      <c r="K1077" s="242">
        <f>ROUND(E1077*J1077,2)</f>
        <v>0</v>
      </c>
      <c r="L1077" s="242">
        <v>21</v>
      </c>
      <c r="M1077" s="242">
        <f>G1077*(1+L1077/100)</f>
        <v>0</v>
      </c>
      <c r="N1077" s="240">
        <v>0</v>
      </c>
      <c r="O1077" s="240">
        <f>ROUND(E1077*N1077,2)</f>
        <v>0</v>
      </c>
      <c r="P1077" s="240">
        <v>0</v>
      </c>
      <c r="Q1077" s="240">
        <f>ROUND(E1077*P1077,2)</f>
        <v>0</v>
      </c>
      <c r="R1077" s="242" t="s">
        <v>1165</v>
      </c>
      <c r="S1077" s="242" t="s">
        <v>205</v>
      </c>
      <c r="T1077" s="243" t="s">
        <v>206</v>
      </c>
      <c r="U1077" s="221">
        <v>2.42</v>
      </c>
      <c r="V1077" s="221">
        <f>ROUND(E1077*U1077,2)</f>
        <v>0.99</v>
      </c>
      <c r="W1077" s="221"/>
      <c r="X1077" s="221" t="s">
        <v>795</v>
      </c>
      <c r="Y1077" s="221" t="s">
        <v>208</v>
      </c>
      <c r="Z1077" s="210"/>
      <c r="AA1077" s="210"/>
      <c r="AB1077" s="210"/>
      <c r="AC1077" s="210"/>
      <c r="AD1077" s="210"/>
      <c r="AE1077" s="210"/>
      <c r="AF1077" s="210"/>
      <c r="AG1077" s="210" t="s">
        <v>796</v>
      </c>
      <c r="AH1077" s="210"/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2" x14ac:dyDescent="0.2">
      <c r="A1078" s="217"/>
      <c r="B1078" s="218"/>
      <c r="C1078" s="254" t="s">
        <v>875</v>
      </c>
      <c r="D1078" s="244"/>
      <c r="E1078" s="244"/>
      <c r="F1078" s="244"/>
      <c r="G1078" s="244"/>
      <c r="H1078" s="221"/>
      <c r="I1078" s="221"/>
      <c r="J1078" s="221"/>
      <c r="K1078" s="221"/>
      <c r="L1078" s="221"/>
      <c r="M1078" s="221"/>
      <c r="N1078" s="220"/>
      <c r="O1078" s="220"/>
      <c r="P1078" s="220"/>
      <c r="Q1078" s="220"/>
      <c r="R1078" s="221"/>
      <c r="S1078" s="221"/>
      <c r="T1078" s="221"/>
      <c r="U1078" s="221"/>
      <c r="V1078" s="221"/>
      <c r="W1078" s="221"/>
      <c r="X1078" s="221"/>
      <c r="Y1078" s="221"/>
      <c r="Z1078" s="210"/>
      <c r="AA1078" s="210"/>
      <c r="AB1078" s="210"/>
      <c r="AC1078" s="210"/>
      <c r="AD1078" s="210"/>
      <c r="AE1078" s="210"/>
      <c r="AF1078" s="210"/>
      <c r="AG1078" s="210" t="s">
        <v>211</v>
      </c>
      <c r="AH1078" s="210"/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2" x14ac:dyDescent="0.2">
      <c r="A1079" s="217"/>
      <c r="B1079" s="218"/>
      <c r="C1079" s="256"/>
      <c r="D1079" s="246"/>
      <c r="E1079" s="246"/>
      <c r="F1079" s="246"/>
      <c r="G1079" s="246"/>
      <c r="H1079" s="221"/>
      <c r="I1079" s="221"/>
      <c r="J1079" s="221"/>
      <c r="K1079" s="221"/>
      <c r="L1079" s="221"/>
      <c r="M1079" s="221"/>
      <c r="N1079" s="220"/>
      <c r="O1079" s="220"/>
      <c r="P1079" s="220"/>
      <c r="Q1079" s="220"/>
      <c r="R1079" s="221"/>
      <c r="S1079" s="221"/>
      <c r="T1079" s="221"/>
      <c r="U1079" s="221"/>
      <c r="V1079" s="221"/>
      <c r="W1079" s="221"/>
      <c r="X1079" s="221"/>
      <c r="Y1079" s="221"/>
      <c r="Z1079" s="210"/>
      <c r="AA1079" s="210"/>
      <c r="AB1079" s="210"/>
      <c r="AC1079" s="210"/>
      <c r="AD1079" s="210"/>
      <c r="AE1079" s="210"/>
      <c r="AF1079" s="210"/>
      <c r="AG1079" s="210" t="s">
        <v>214</v>
      </c>
      <c r="AH1079" s="210"/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x14ac:dyDescent="0.2">
      <c r="A1080" s="230" t="s">
        <v>199</v>
      </c>
      <c r="B1080" s="231" t="s">
        <v>151</v>
      </c>
      <c r="C1080" s="252" t="s">
        <v>152</v>
      </c>
      <c r="D1080" s="232"/>
      <c r="E1080" s="233"/>
      <c r="F1080" s="234"/>
      <c r="G1080" s="234">
        <f>SUMIF(AG1081:AG1111,"&lt;&gt;NOR",G1081:G1111)</f>
        <v>0</v>
      </c>
      <c r="H1080" s="234"/>
      <c r="I1080" s="234">
        <f>SUM(I1081:I1111)</f>
        <v>0</v>
      </c>
      <c r="J1080" s="234"/>
      <c r="K1080" s="234">
        <f>SUM(K1081:K1111)</f>
        <v>0</v>
      </c>
      <c r="L1080" s="234"/>
      <c r="M1080" s="234">
        <f>SUM(M1081:M1111)</f>
        <v>0</v>
      </c>
      <c r="N1080" s="233"/>
      <c r="O1080" s="233">
        <f>SUM(O1081:O1111)</f>
        <v>0.03</v>
      </c>
      <c r="P1080" s="233"/>
      <c r="Q1080" s="233">
        <f>SUM(Q1081:Q1111)</f>
        <v>0</v>
      </c>
      <c r="R1080" s="234"/>
      <c r="S1080" s="234"/>
      <c r="T1080" s="235"/>
      <c r="U1080" s="229"/>
      <c r="V1080" s="229">
        <f>SUM(V1081:V1111)</f>
        <v>7.5699999999999994</v>
      </c>
      <c r="W1080" s="229"/>
      <c r="X1080" s="229"/>
      <c r="Y1080" s="229"/>
      <c r="AG1080" t="s">
        <v>200</v>
      </c>
    </row>
    <row r="1081" spans="1:60" outlineLevel="1" x14ac:dyDescent="0.2">
      <c r="A1081" s="237">
        <v>267</v>
      </c>
      <c r="B1081" s="238" t="s">
        <v>1187</v>
      </c>
      <c r="C1081" s="253" t="s">
        <v>1188</v>
      </c>
      <c r="D1081" s="239" t="s">
        <v>254</v>
      </c>
      <c r="E1081" s="240">
        <v>10.96</v>
      </c>
      <c r="F1081" s="241"/>
      <c r="G1081" s="242">
        <f>ROUND(E1081*F1081,2)</f>
        <v>0</v>
      </c>
      <c r="H1081" s="241"/>
      <c r="I1081" s="242">
        <f>ROUND(E1081*H1081,2)</f>
        <v>0</v>
      </c>
      <c r="J1081" s="241"/>
      <c r="K1081" s="242">
        <f>ROUND(E1081*J1081,2)</f>
        <v>0</v>
      </c>
      <c r="L1081" s="242">
        <v>21</v>
      </c>
      <c r="M1081" s="242">
        <f>G1081*(1+L1081/100)</f>
        <v>0</v>
      </c>
      <c r="N1081" s="240">
        <v>0</v>
      </c>
      <c r="O1081" s="240">
        <f>ROUND(E1081*N1081,2)</f>
        <v>0</v>
      </c>
      <c r="P1081" s="240">
        <v>0</v>
      </c>
      <c r="Q1081" s="240">
        <f>ROUND(E1081*P1081,2)</f>
        <v>0</v>
      </c>
      <c r="R1081" s="242" t="s">
        <v>1165</v>
      </c>
      <c r="S1081" s="242" t="s">
        <v>205</v>
      </c>
      <c r="T1081" s="243" t="s">
        <v>206</v>
      </c>
      <c r="U1081" s="221">
        <v>1.6E-2</v>
      </c>
      <c r="V1081" s="221">
        <f>ROUND(E1081*U1081,2)</f>
        <v>0.18</v>
      </c>
      <c r="W1081" s="221"/>
      <c r="X1081" s="221" t="s">
        <v>207</v>
      </c>
      <c r="Y1081" s="221" t="s">
        <v>208</v>
      </c>
      <c r="Z1081" s="210"/>
      <c r="AA1081" s="210"/>
      <c r="AB1081" s="210"/>
      <c r="AC1081" s="210"/>
      <c r="AD1081" s="210"/>
      <c r="AE1081" s="210"/>
      <c r="AF1081" s="210"/>
      <c r="AG1081" s="210" t="s">
        <v>209</v>
      </c>
      <c r="AH1081" s="210"/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2" x14ac:dyDescent="0.2">
      <c r="A1082" s="217"/>
      <c r="B1082" s="218"/>
      <c r="C1082" s="254" t="s">
        <v>1189</v>
      </c>
      <c r="D1082" s="244"/>
      <c r="E1082" s="244"/>
      <c r="F1082" s="244"/>
      <c r="G1082" s="244"/>
      <c r="H1082" s="221"/>
      <c r="I1082" s="221"/>
      <c r="J1082" s="221"/>
      <c r="K1082" s="221"/>
      <c r="L1082" s="221"/>
      <c r="M1082" s="221"/>
      <c r="N1082" s="220"/>
      <c r="O1082" s="220"/>
      <c r="P1082" s="220"/>
      <c r="Q1082" s="220"/>
      <c r="R1082" s="221"/>
      <c r="S1082" s="221"/>
      <c r="T1082" s="221"/>
      <c r="U1082" s="221"/>
      <c r="V1082" s="221"/>
      <c r="W1082" s="221"/>
      <c r="X1082" s="221"/>
      <c r="Y1082" s="221"/>
      <c r="Z1082" s="210"/>
      <c r="AA1082" s="210"/>
      <c r="AB1082" s="210"/>
      <c r="AC1082" s="210"/>
      <c r="AD1082" s="210"/>
      <c r="AE1082" s="210"/>
      <c r="AF1082" s="210"/>
      <c r="AG1082" s="210" t="s">
        <v>211</v>
      </c>
      <c r="AH1082" s="210"/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2" x14ac:dyDescent="0.2">
      <c r="A1083" s="217"/>
      <c r="B1083" s="218"/>
      <c r="C1083" s="255" t="s">
        <v>1190</v>
      </c>
      <c r="D1083" s="223"/>
      <c r="E1083" s="224"/>
      <c r="F1083" s="221"/>
      <c r="G1083" s="221"/>
      <c r="H1083" s="221"/>
      <c r="I1083" s="221"/>
      <c r="J1083" s="221"/>
      <c r="K1083" s="221"/>
      <c r="L1083" s="221"/>
      <c r="M1083" s="221"/>
      <c r="N1083" s="220"/>
      <c r="O1083" s="220"/>
      <c r="P1083" s="220"/>
      <c r="Q1083" s="220"/>
      <c r="R1083" s="221"/>
      <c r="S1083" s="221"/>
      <c r="T1083" s="221"/>
      <c r="U1083" s="221"/>
      <c r="V1083" s="221"/>
      <c r="W1083" s="221"/>
      <c r="X1083" s="221"/>
      <c r="Y1083" s="221"/>
      <c r="Z1083" s="210"/>
      <c r="AA1083" s="210"/>
      <c r="AB1083" s="210"/>
      <c r="AC1083" s="210"/>
      <c r="AD1083" s="210"/>
      <c r="AE1083" s="210"/>
      <c r="AF1083" s="210"/>
      <c r="AG1083" s="210" t="s">
        <v>213</v>
      </c>
      <c r="AH1083" s="210">
        <v>0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3" x14ac:dyDescent="0.2">
      <c r="A1084" s="217"/>
      <c r="B1084" s="218"/>
      <c r="C1084" s="255" t="s">
        <v>1191</v>
      </c>
      <c r="D1084" s="223"/>
      <c r="E1084" s="224">
        <v>10.96</v>
      </c>
      <c r="F1084" s="221"/>
      <c r="G1084" s="221"/>
      <c r="H1084" s="221"/>
      <c r="I1084" s="221"/>
      <c r="J1084" s="221"/>
      <c r="K1084" s="221"/>
      <c r="L1084" s="221"/>
      <c r="M1084" s="221"/>
      <c r="N1084" s="220"/>
      <c r="O1084" s="220"/>
      <c r="P1084" s="220"/>
      <c r="Q1084" s="220"/>
      <c r="R1084" s="221"/>
      <c r="S1084" s="221"/>
      <c r="T1084" s="221"/>
      <c r="U1084" s="221"/>
      <c r="V1084" s="221"/>
      <c r="W1084" s="221"/>
      <c r="X1084" s="221"/>
      <c r="Y1084" s="221"/>
      <c r="Z1084" s="210"/>
      <c r="AA1084" s="210"/>
      <c r="AB1084" s="210"/>
      <c r="AC1084" s="210"/>
      <c r="AD1084" s="210"/>
      <c r="AE1084" s="210"/>
      <c r="AF1084" s="210"/>
      <c r="AG1084" s="210" t="s">
        <v>213</v>
      </c>
      <c r="AH1084" s="210">
        <v>0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2" x14ac:dyDescent="0.2">
      <c r="A1085" s="217"/>
      <c r="B1085" s="218"/>
      <c r="C1085" s="256"/>
      <c r="D1085" s="246"/>
      <c r="E1085" s="246"/>
      <c r="F1085" s="246"/>
      <c r="G1085" s="246"/>
      <c r="H1085" s="221"/>
      <c r="I1085" s="221"/>
      <c r="J1085" s="221"/>
      <c r="K1085" s="221"/>
      <c r="L1085" s="221"/>
      <c r="M1085" s="221"/>
      <c r="N1085" s="220"/>
      <c r="O1085" s="220"/>
      <c r="P1085" s="220"/>
      <c r="Q1085" s="220"/>
      <c r="R1085" s="221"/>
      <c r="S1085" s="221"/>
      <c r="T1085" s="221"/>
      <c r="U1085" s="221"/>
      <c r="V1085" s="221"/>
      <c r="W1085" s="221"/>
      <c r="X1085" s="221"/>
      <c r="Y1085" s="221"/>
      <c r="Z1085" s="210"/>
      <c r="AA1085" s="210"/>
      <c r="AB1085" s="210"/>
      <c r="AC1085" s="210"/>
      <c r="AD1085" s="210"/>
      <c r="AE1085" s="210"/>
      <c r="AF1085" s="210"/>
      <c r="AG1085" s="210" t="s">
        <v>214</v>
      </c>
      <c r="AH1085" s="210"/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1" x14ac:dyDescent="0.2">
      <c r="A1086" s="237">
        <v>268</v>
      </c>
      <c r="B1086" s="238" t="s">
        <v>1192</v>
      </c>
      <c r="C1086" s="253" t="s">
        <v>1193</v>
      </c>
      <c r="D1086" s="239" t="s">
        <v>254</v>
      </c>
      <c r="E1086" s="240">
        <v>10.96</v>
      </c>
      <c r="F1086" s="241"/>
      <c r="G1086" s="242">
        <f>ROUND(E1086*F1086,2)</f>
        <v>0</v>
      </c>
      <c r="H1086" s="241"/>
      <c r="I1086" s="242">
        <f>ROUND(E1086*H1086,2)</f>
        <v>0</v>
      </c>
      <c r="J1086" s="241"/>
      <c r="K1086" s="242">
        <f>ROUND(E1086*J1086,2)</f>
        <v>0</v>
      </c>
      <c r="L1086" s="242">
        <v>21</v>
      </c>
      <c r="M1086" s="242">
        <f>G1086*(1+L1086/100)</f>
        <v>0</v>
      </c>
      <c r="N1086" s="240">
        <v>0</v>
      </c>
      <c r="O1086" s="240">
        <f>ROUND(E1086*N1086,2)</f>
        <v>0</v>
      </c>
      <c r="P1086" s="240">
        <v>0</v>
      </c>
      <c r="Q1086" s="240">
        <f>ROUND(E1086*P1086,2)</f>
        <v>0</v>
      </c>
      <c r="R1086" s="242" t="s">
        <v>1165</v>
      </c>
      <c r="S1086" s="242" t="s">
        <v>205</v>
      </c>
      <c r="T1086" s="243" t="s">
        <v>206</v>
      </c>
      <c r="U1086" s="221">
        <v>4.5999999999999999E-2</v>
      </c>
      <c r="V1086" s="221">
        <f>ROUND(E1086*U1086,2)</f>
        <v>0.5</v>
      </c>
      <c r="W1086" s="221"/>
      <c r="X1086" s="221" t="s">
        <v>207</v>
      </c>
      <c r="Y1086" s="221" t="s">
        <v>208</v>
      </c>
      <c r="Z1086" s="210"/>
      <c r="AA1086" s="210"/>
      <c r="AB1086" s="210"/>
      <c r="AC1086" s="210"/>
      <c r="AD1086" s="210"/>
      <c r="AE1086" s="210"/>
      <c r="AF1086" s="210"/>
      <c r="AG1086" s="210" t="s">
        <v>209</v>
      </c>
      <c r="AH1086" s="210"/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2" x14ac:dyDescent="0.2">
      <c r="A1087" s="217"/>
      <c r="B1087" s="218"/>
      <c r="C1087" s="254" t="s">
        <v>1189</v>
      </c>
      <c r="D1087" s="244"/>
      <c r="E1087" s="244"/>
      <c r="F1087" s="244"/>
      <c r="G1087" s="244"/>
      <c r="H1087" s="221"/>
      <c r="I1087" s="221"/>
      <c r="J1087" s="221"/>
      <c r="K1087" s="221"/>
      <c r="L1087" s="221"/>
      <c r="M1087" s="221"/>
      <c r="N1087" s="220"/>
      <c r="O1087" s="220"/>
      <c r="P1087" s="220"/>
      <c r="Q1087" s="220"/>
      <c r="R1087" s="221"/>
      <c r="S1087" s="221"/>
      <c r="T1087" s="221"/>
      <c r="U1087" s="221"/>
      <c r="V1087" s="221"/>
      <c r="W1087" s="221"/>
      <c r="X1087" s="221"/>
      <c r="Y1087" s="221"/>
      <c r="Z1087" s="210"/>
      <c r="AA1087" s="210"/>
      <c r="AB1087" s="210"/>
      <c r="AC1087" s="210"/>
      <c r="AD1087" s="210"/>
      <c r="AE1087" s="210"/>
      <c r="AF1087" s="210"/>
      <c r="AG1087" s="210" t="s">
        <v>211</v>
      </c>
      <c r="AH1087" s="210"/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2" x14ac:dyDescent="0.2">
      <c r="A1088" s="217"/>
      <c r="B1088" s="218"/>
      <c r="C1088" s="256"/>
      <c r="D1088" s="246"/>
      <c r="E1088" s="246"/>
      <c r="F1088" s="246"/>
      <c r="G1088" s="246"/>
      <c r="H1088" s="221"/>
      <c r="I1088" s="221"/>
      <c r="J1088" s="221"/>
      <c r="K1088" s="221"/>
      <c r="L1088" s="221"/>
      <c r="M1088" s="221"/>
      <c r="N1088" s="220"/>
      <c r="O1088" s="220"/>
      <c r="P1088" s="220"/>
      <c r="Q1088" s="220"/>
      <c r="R1088" s="221"/>
      <c r="S1088" s="221"/>
      <c r="T1088" s="221"/>
      <c r="U1088" s="221"/>
      <c r="V1088" s="221"/>
      <c r="W1088" s="221"/>
      <c r="X1088" s="221"/>
      <c r="Y1088" s="221"/>
      <c r="Z1088" s="210"/>
      <c r="AA1088" s="210"/>
      <c r="AB1088" s="210"/>
      <c r="AC1088" s="210"/>
      <c r="AD1088" s="210"/>
      <c r="AE1088" s="210"/>
      <c r="AF1088" s="210"/>
      <c r="AG1088" s="210" t="s">
        <v>214</v>
      </c>
      <c r="AH1088" s="210"/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1" x14ac:dyDescent="0.2">
      <c r="A1089" s="237">
        <v>269</v>
      </c>
      <c r="B1089" s="238" t="s">
        <v>1194</v>
      </c>
      <c r="C1089" s="253" t="s">
        <v>1195</v>
      </c>
      <c r="D1089" s="239" t="s">
        <v>356</v>
      </c>
      <c r="E1089" s="240">
        <v>19.675999999999998</v>
      </c>
      <c r="F1089" s="241"/>
      <c r="G1089" s="242">
        <f>ROUND(E1089*F1089,2)</f>
        <v>0</v>
      </c>
      <c r="H1089" s="241"/>
      <c r="I1089" s="242">
        <f>ROUND(E1089*H1089,2)</f>
        <v>0</v>
      </c>
      <c r="J1089" s="241"/>
      <c r="K1089" s="242">
        <f>ROUND(E1089*J1089,2)</f>
        <v>0</v>
      </c>
      <c r="L1089" s="242">
        <v>21</v>
      </c>
      <c r="M1089" s="242">
        <f>G1089*(1+L1089/100)</f>
        <v>0</v>
      </c>
      <c r="N1089" s="240">
        <v>2.0000000000000002E-5</v>
      </c>
      <c r="O1089" s="240">
        <f>ROUND(E1089*N1089,2)</f>
        <v>0</v>
      </c>
      <c r="P1089" s="240">
        <v>0</v>
      </c>
      <c r="Q1089" s="240">
        <f>ROUND(E1089*P1089,2)</f>
        <v>0</v>
      </c>
      <c r="R1089" s="242" t="s">
        <v>1165</v>
      </c>
      <c r="S1089" s="242" t="s">
        <v>205</v>
      </c>
      <c r="T1089" s="243" t="s">
        <v>206</v>
      </c>
      <c r="U1089" s="221">
        <v>7.2599999999999998E-2</v>
      </c>
      <c r="V1089" s="221">
        <f>ROUND(E1089*U1089,2)</f>
        <v>1.43</v>
      </c>
      <c r="W1089" s="221"/>
      <c r="X1089" s="221" t="s">
        <v>207</v>
      </c>
      <c r="Y1089" s="221" t="s">
        <v>208</v>
      </c>
      <c r="Z1089" s="210"/>
      <c r="AA1089" s="210"/>
      <c r="AB1089" s="210"/>
      <c r="AC1089" s="210"/>
      <c r="AD1089" s="210"/>
      <c r="AE1089" s="210"/>
      <c r="AF1089" s="210"/>
      <c r="AG1089" s="210" t="s">
        <v>209</v>
      </c>
      <c r="AH1089" s="210"/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2" x14ac:dyDescent="0.2">
      <c r="A1090" s="217"/>
      <c r="B1090" s="218"/>
      <c r="C1090" s="255" t="s">
        <v>1196</v>
      </c>
      <c r="D1090" s="223"/>
      <c r="E1090" s="224">
        <v>19.675999999999998</v>
      </c>
      <c r="F1090" s="221"/>
      <c r="G1090" s="221"/>
      <c r="H1090" s="221"/>
      <c r="I1090" s="221"/>
      <c r="J1090" s="221"/>
      <c r="K1090" s="221"/>
      <c r="L1090" s="221"/>
      <c r="M1090" s="221"/>
      <c r="N1090" s="220"/>
      <c r="O1090" s="220"/>
      <c r="P1090" s="220"/>
      <c r="Q1090" s="220"/>
      <c r="R1090" s="221"/>
      <c r="S1090" s="221"/>
      <c r="T1090" s="221"/>
      <c r="U1090" s="221"/>
      <c r="V1090" s="221"/>
      <c r="W1090" s="221"/>
      <c r="X1090" s="221"/>
      <c r="Y1090" s="221"/>
      <c r="Z1090" s="210"/>
      <c r="AA1090" s="210"/>
      <c r="AB1090" s="210"/>
      <c r="AC1090" s="210"/>
      <c r="AD1090" s="210"/>
      <c r="AE1090" s="210"/>
      <c r="AF1090" s="210"/>
      <c r="AG1090" s="210" t="s">
        <v>213</v>
      </c>
      <c r="AH1090" s="210">
        <v>0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2" x14ac:dyDescent="0.2">
      <c r="A1091" s="217"/>
      <c r="B1091" s="218"/>
      <c r="C1091" s="256"/>
      <c r="D1091" s="246"/>
      <c r="E1091" s="246"/>
      <c r="F1091" s="246"/>
      <c r="G1091" s="246"/>
      <c r="H1091" s="221"/>
      <c r="I1091" s="221"/>
      <c r="J1091" s="221"/>
      <c r="K1091" s="221"/>
      <c r="L1091" s="221"/>
      <c r="M1091" s="221"/>
      <c r="N1091" s="220"/>
      <c r="O1091" s="220"/>
      <c r="P1091" s="220"/>
      <c r="Q1091" s="220"/>
      <c r="R1091" s="221"/>
      <c r="S1091" s="221"/>
      <c r="T1091" s="221"/>
      <c r="U1091" s="221"/>
      <c r="V1091" s="221"/>
      <c r="W1091" s="221"/>
      <c r="X1091" s="221"/>
      <c r="Y1091" s="221"/>
      <c r="Z1091" s="210"/>
      <c r="AA1091" s="210"/>
      <c r="AB1091" s="210"/>
      <c r="AC1091" s="210"/>
      <c r="AD1091" s="210"/>
      <c r="AE1091" s="210"/>
      <c r="AF1091" s="210"/>
      <c r="AG1091" s="210" t="s">
        <v>214</v>
      </c>
      <c r="AH1091" s="210"/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ht="22.5" outlineLevel="1" x14ac:dyDescent="0.2">
      <c r="A1092" s="237">
        <v>270</v>
      </c>
      <c r="B1092" s="238" t="s">
        <v>1197</v>
      </c>
      <c r="C1092" s="253" t="s">
        <v>1198</v>
      </c>
      <c r="D1092" s="239" t="s">
        <v>254</v>
      </c>
      <c r="E1092" s="240">
        <v>10.96</v>
      </c>
      <c r="F1092" s="241"/>
      <c r="G1092" s="242">
        <f>ROUND(E1092*F1092,2)</f>
        <v>0</v>
      </c>
      <c r="H1092" s="241"/>
      <c r="I1092" s="242">
        <f>ROUND(E1092*H1092,2)</f>
        <v>0</v>
      </c>
      <c r="J1092" s="241"/>
      <c r="K1092" s="242">
        <f>ROUND(E1092*J1092,2)</f>
        <v>0</v>
      </c>
      <c r="L1092" s="242">
        <v>21</v>
      </c>
      <c r="M1092" s="242">
        <f>G1092*(1+L1092/100)</f>
        <v>0</v>
      </c>
      <c r="N1092" s="240">
        <v>3.3E-4</v>
      </c>
      <c r="O1092" s="240">
        <f>ROUND(E1092*N1092,2)</f>
        <v>0</v>
      </c>
      <c r="P1092" s="240">
        <v>0</v>
      </c>
      <c r="Q1092" s="240">
        <f>ROUND(E1092*P1092,2)</f>
        <v>0</v>
      </c>
      <c r="R1092" s="242" t="s">
        <v>1165</v>
      </c>
      <c r="S1092" s="242" t="s">
        <v>205</v>
      </c>
      <c r="T1092" s="243" t="s">
        <v>206</v>
      </c>
      <c r="U1092" s="221">
        <v>0.45</v>
      </c>
      <c r="V1092" s="221">
        <f>ROUND(E1092*U1092,2)</f>
        <v>4.93</v>
      </c>
      <c r="W1092" s="221"/>
      <c r="X1092" s="221" t="s">
        <v>207</v>
      </c>
      <c r="Y1092" s="221" t="s">
        <v>208</v>
      </c>
      <c r="Z1092" s="210"/>
      <c r="AA1092" s="210"/>
      <c r="AB1092" s="210"/>
      <c r="AC1092" s="210"/>
      <c r="AD1092" s="210"/>
      <c r="AE1092" s="210"/>
      <c r="AF1092" s="210"/>
      <c r="AG1092" s="210" t="s">
        <v>209</v>
      </c>
      <c r="AH1092" s="210"/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2" x14ac:dyDescent="0.2">
      <c r="A1093" s="217"/>
      <c r="B1093" s="218"/>
      <c r="C1093" s="257"/>
      <c r="D1093" s="248"/>
      <c r="E1093" s="248"/>
      <c r="F1093" s="248"/>
      <c r="G1093" s="248"/>
      <c r="H1093" s="221"/>
      <c r="I1093" s="221"/>
      <c r="J1093" s="221"/>
      <c r="K1093" s="221"/>
      <c r="L1093" s="221"/>
      <c r="M1093" s="221"/>
      <c r="N1093" s="220"/>
      <c r="O1093" s="220"/>
      <c r="P1093" s="220"/>
      <c r="Q1093" s="220"/>
      <c r="R1093" s="221"/>
      <c r="S1093" s="221"/>
      <c r="T1093" s="221"/>
      <c r="U1093" s="221"/>
      <c r="V1093" s="221"/>
      <c r="W1093" s="221"/>
      <c r="X1093" s="221"/>
      <c r="Y1093" s="221"/>
      <c r="Z1093" s="210"/>
      <c r="AA1093" s="210"/>
      <c r="AB1093" s="210"/>
      <c r="AC1093" s="210"/>
      <c r="AD1093" s="210"/>
      <c r="AE1093" s="210"/>
      <c r="AF1093" s="210"/>
      <c r="AG1093" s="210" t="s">
        <v>214</v>
      </c>
      <c r="AH1093" s="210"/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ht="22.5" outlineLevel="1" x14ac:dyDescent="0.2">
      <c r="A1094" s="237">
        <v>271</v>
      </c>
      <c r="B1094" s="238" t="s">
        <v>1199</v>
      </c>
      <c r="C1094" s="253" t="s">
        <v>1200</v>
      </c>
      <c r="D1094" s="239" t="s">
        <v>356</v>
      </c>
      <c r="E1094" s="240">
        <v>3</v>
      </c>
      <c r="F1094" s="241"/>
      <c r="G1094" s="242">
        <f>ROUND(E1094*F1094,2)</f>
        <v>0</v>
      </c>
      <c r="H1094" s="241"/>
      <c r="I1094" s="242">
        <f>ROUND(E1094*H1094,2)</f>
        <v>0</v>
      </c>
      <c r="J1094" s="241"/>
      <c r="K1094" s="242">
        <f>ROUND(E1094*J1094,2)</f>
        <v>0</v>
      </c>
      <c r="L1094" s="242">
        <v>21</v>
      </c>
      <c r="M1094" s="242">
        <f>G1094*(1+L1094/100)</f>
        <v>0</v>
      </c>
      <c r="N1094" s="240">
        <v>2.5999999999999998E-4</v>
      </c>
      <c r="O1094" s="240">
        <f>ROUND(E1094*N1094,2)</f>
        <v>0</v>
      </c>
      <c r="P1094" s="240">
        <v>0</v>
      </c>
      <c r="Q1094" s="240">
        <f>ROUND(E1094*P1094,2)</f>
        <v>0</v>
      </c>
      <c r="R1094" s="242" t="s">
        <v>1165</v>
      </c>
      <c r="S1094" s="242" t="s">
        <v>205</v>
      </c>
      <c r="T1094" s="243" t="s">
        <v>206</v>
      </c>
      <c r="U1094" s="221">
        <v>0.15</v>
      </c>
      <c r="V1094" s="221">
        <f>ROUND(E1094*U1094,2)</f>
        <v>0.45</v>
      </c>
      <c r="W1094" s="221"/>
      <c r="X1094" s="221" t="s">
        <v>207</v>
      </c>
      <c r="Y1094" s="221" t="s">
        <v>208</v>
      </c>
      <c r="Z1094" s="210"/>
      <c r="AA1094" s="210"/>
      <c r="AB1094" s="210"/>
      <c r="AC1094" s="210"/>
      <c r="AD1094" s="210"/>
      <c r="AE1094" s="210"/>
      <c r="AF1094" s="210"/>
      <c r="AG1094" s="210" t="s">
        <v>209</v>
      </c>
      <c r="AH1094" s="210"/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2" x14ac:dyDescent="0.2">
      <c r="A1095" s="217"/>
      <c r="B1095" s="218"/>
      <c r="C1095" s="257"/>
      <c r="D1095" s="248"/>
      <c r="E1095" s="248"/>
      <c r="F1095" s="248"/>
      <c r="G1095" s="248"/>
      <c r="H1095" s="221"/>
      <c r="I1095" s="221"/>
      <c r="J1095" s="221"/>
      <c r="K1095" s="221"/>
      <c r="L1095" s="221"/>
      <c r="M1095" s="221"/>
      <c r="N1095" s="220"/>
      <c r="O1095" s="220"/>
      <c r="P1095" s="220"/>
      <c r="Q1095" s="220"/>
      <c r="R1095" s="221"/>
      <c r="S1095" s="221"/>
      <c r="T1095" s="221"/>
      <c r="U1095" s="221"/>
      <c r="V1095" s="221"/>
      <c r="W1095" s="221"/>
      <c r="X1095" s="221"/>
      <c r="Y1095" s="221"/>
      <c r="Z1095" s="210"/>
      <c r="AA1095" s="210"/>
      <c r="AB1095" s="210"/>
      <c r="AC1095" s="210"/>
      <c r="AD1095" s="210"/>
      <c r="AE1095" s="210"/>
      <c r="AF1095" s="210"/>
      <c r="AG1095" s="210" t="s">
        <v>214</v>
      </c>
      <c r="AH1095" s="210"/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ht="22.5" outlineLevel="1" x14ac:dyDescent="0.2">
      <c r="A1096" s="237">
        <v>272</v>
      </c>
      <c r="B1096" s="238" t="s">
        <v>1201</v>
      </c>
      <c r="C1096" s="253" t="s">
        <v>1202</v>
      </c>
      <c r="D1096" s="239" t="s">
        <v>1093</v>
      </c>
      <c r="E1096" s="240">
        <v>5.48</v>
      </c>
      <c r="F1096" s="241"/>
      <c r="G1096" s="242">
        <f>ROUND(E1096*F1096,2)</f>
        <v>0</v>
      </c>
      <c r="H1096" s="241"/>
      <c r="I1096" s="242">
        <f>ROUND(E1096*H1096,2)</f>
        <v>0</v>
      </c>
      <c r="J1096" s="241"/>
      <c r="K1096" s="242">
        <f>ROUND(E1096*J1096,2)</f>
        <v>0</v>
      </c>
      <c r="L1096" s="242">
        <v>21</v>
      </c>
      <c r="M1096" s="242">
        <f>G1096*(1+L1096/100)</f>
        <v>0</v>
      </c>
      <c r="N1096" s="240">
        <v>1E-3</v>
      </c>
      <c r="O1096" s="240">
        <f>ROUND(E1096*N1096,2)</f>
        <v>0.01</v>
      </c>
      <c r="P1096" s="240">
        <v>0</v>
      </c>
      <c r="Q1096" s="240">
        <f>ROUND(E1096*P1096,2)</f>
        <v>0</v>
      </c>
      <c r="R1096" s="242" t="s">
        <v>371</v>
      </c>
      <c r="S1096" s="242" t="s">
        <v>205</v>
      </c>
      <c r="T1096" s="243" t="s">
        <v>206</v>
      </c>
      <c r="U1096" s="221">
        <v>0</v>
      </c>
      <c r="V1096" s="221">
        <f>ROUND(E1096*U1096,2)</f>
        <v>0</v>
      </c>
      <c r="W1096" s="221"/>
      <c r="X1096" s="221" t="s">
        <v>372</v>
      </c>
      <c r="Y1096" s="221" t="s">
        <v>208</v>
      </c>
      <c r="Z1096" s="210"/>
      <c r="AA1096" s="210"/>
      <c r="AB1096" s="210"/>
      <c r="AC1096" s="210"/>
      <c r="AD1096" s="210"/>
      <c r="AE1096" s="210"/>
      <c r="AF1096" s="210"/>
      <c r="AG1096" s="210" t="s">
        <v>373</v>
      </c>
      <c r="AH1096" s="210"/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2" x14ac:dyDescent="0.2">
      <c r="A1097" s="217"/>
      <c r="B1097" s="218"/>
      <c r="C1097" s="255" t="s">
        <v>1203</v>
      </c>
      <c r="D1097" s="223"/>
      <c r="E1097" s="224">
        <v>5.48</v>
      </c>
      <c r="F1097" s="221"/>
      <c r="G1097" s="221"/>
      <c r="H1097" s="221"/>
      <c r="I1097" s="221"/>
      <c r="J1097" s="221"/>
      <c r="K1097" s="221"/>
      <c r="L1097" s="221"/>
      <c r="M1097" s="221"/>
      <c r="N1097" s="220"/>
      <c r="O1097" s="220"/>
      <c r="P1097" s="220"/>
      <c r="Q1097" s="220"/>
      <c r="R1097" s="221"/>
      <c r="S1097" s="221"/>
      <c r="T1097" s="221"/>
      <c r="U1097" s="221"/>
      <c r="V1097" s="221"/>
      <c r="W1097" s="221"/>
      <c r="X1097" s="221"/>
      <c r="Y1097" s="221"/>
      <c r="Z1097" s="210"/>
      <c r="AA1097" s="210"/>
      <c r="AB1097" s="210"/>
      <c r="AC1097" s="210"/>
      <c r="AD1097" s="210"/>
      <c r="AE1097" s="210"/>
      <c r="AF1097" s="210"/>
      <c r="AG1097" s="210" t="s">
        <v>213</v>
      </c>
      <c r="AH1097" s="210">
        <v>0</v>
      </c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outlineLevel="2" x14ac:dyDescent="0.2">
      <c r="A1098" s="217"/>
      <c r="B1098" s="218"/>
      <c r="C1098" s="256"/>
      <c r="D1098" s="246"/>
      <c r="E1098" s="246"/>
      <c r="F1098" s="246"/>
      <c r="G1098" s="246"/>
      <c r="H1098" s="221"/>
      <c r="I1098" s="221"/>
      <c r="J1098" s="221"/>
      <c r="K1098" s="221"/>
      <c r="L1098" s="221"/>
      <c r="M1098" s="221"/>
      <c r="N1098" s="220"/>
      <c r="O1098" s="220"/>
      <c r="P1098" s="220"/>
      <c r="Q1098" s="220"/>
      <c r="R1098" s="221"/>
      <c r="S1098" s="221"/>
      <c r="T1098" s="221"/>
      <c r="U1098" s="221"/>
      <c r="V1098" s="221"/>
      <c r="W1098" s="221"/>
      <c r="X1098" s="221"/>
      <c r="Y1098" s="221"/>
      <c r="Z1098" s="210"/>
      <c r="AA1098" s="210"/>
      <c r="AB1098" s="210"/>
      <c r="AC1098" s="210"/>
      <c r="AD1098" s="210"/>
      <c r="AE1098" s="210"/>
      <c r="AF1098" s="210"/>
      <c r="AG1098" s="210" t="s">
        <v>214</v>
      </c>
      <c r="AH1098" s="210"/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outlineLevel="1" x14ac:dyDescent="0.2">
      <c r="A1099" s="237">
        <v>273</v>
      </c>
      <c r="B1099" s="238" t="s">
        <v>1204</v>
      </c>
      <c r="C1099" s="253" t="s">
        <v>1205</v>
      </c>
      <c r="D1099" s="239" t="s">
        <v>356</v>
      </c>
      <c r="E1099" s="240">
        <v>23.6112</v>
      </c>
      <c r="F1099" s="241"/>
      <c r="G1099" s="242">
        <f>ROUND(E1099*F1099,2)</f>
        <v>0</v>
      </c>
      <c r="H1099" s="241"/>
      <c r="I1099" s="242">
        <f>ROUND(E1099*H1099,2)</f>
        <v>0</v>
      </c>
      <c r="J1099" s="241"/>
      <c r="K1099" s="242">
        <f>ROUND(E1099*J1099,2)</f>
        <v>0</v>
      </c>
      <c r="L1099" s="242">
        <v>21</v>
      </c>
      <c r="M1099" s="242">
        <f>G1099*(1+L1099/100)</f>
        <v>0</v>
      </c>
      <c r="N1099" s="240">
        <v>1.2E-4</v>
      </c>
      <c r="O1099" s="240">
        <f>ROUND(E1099*N1099,2)</f>
        <v>0</v>
      </c>
      <c r="P1099" s="240">
        <v>0</v>
      </c>
      <c r="Q1099" s="240">
        <f>ROUND(E1099*P1099,2)</f>
        <v>0</v>
      </c>
      <c r="R1099" s="242" t="s">
        <v>371</v>
      </c>
      <c r="S1099" s="242" t="s">
        <v>205</v>
      </c>
      <c r="T1099" s="243" t="s">
        <v>206</v>
      </c>
      <c r="U1099" s="221">
        <v>0</v>
      </c>
      <c r="V1099" s="221">
        <f>ROUND(E1099*U1099,2)</f>
        <v>0</v>
      </c>
      <c r="W1099" s="221"/>
      <c r="X1099" s="221" t="s">
        <v>372</v>
      </c>
      <c r="Y1099" s="221" t="s">
        <v>208</v>
      </c>
      <c r="Z1099" s="210"/>
      <c r="AA1099" s="210"/>
      <c r="AB1099" s="210"/>
      <c r="AC1099" s="210"/>
      <c r="AD1099" s="210"/>
      <c r="AE1099" s="210"/>
      <c r="AF1099" s="210"/>
      <c r="AG1099" s="210" t="s">
        <v>373</v>
      </c>
      <c r="AH1099" s="210"/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2" x14ac:dyDescent="0.2">
      <c r="A1100" s="217"/>
      <c r="B1100" s="218"/>
      <c r="C1100" s="255" t="s">
        <v>1206</v>
      </c>
      <c r="D1100" s="223"/>
      <c r="E1100" s="224">
        <v>23.6112</v>
      </c>
      <c r="F1100" s="221"/>
      <c r="G1100" s="221"/>
      <c r="H1100" s="221"/>
      <c r="I1100" s="221"/>
      <c r="J1100" s="221"/>
      <c r="K1100" s="221"/>
      <c r="L1100" s="221"/>
      <c r="M1100" s="221"/>
      <c r="N1100" s="220"/>
      <c r="O1100" s="220"/>
      <c r="P1100" s="220"/>
      <c r="Q1100" s="220"/>
      <c r="R1100" s="221"/>
      <c r="S1100" s="221"/>
      <c r="T1100" s="221"/>
      <c r="U1100" s="221"/>
      <c r="V1100" s="221"/>
      <c r="W1100" s="221"/>
      <c r="X1100" s="221"/>
      <c r="Y1100" s="221"/>
      <c r="Z1100" s="210"/>
      <c r="AA1100" s="210"/>
      <c r="AB1100" s="210"/>
      <c r="AC1100" s="210"/>
      <c r="AD1100" s="210"/>
      <c r="AE1100" s="210"/>
      <c r="AF1100" s="210"/>
      <c r="AG1100" s="210" t="s">
        <v>213</v>
      </c>
      <c r="AH1100" s="210">
        <v>0</v>
      </c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2" x14ac:dyDescent="0.2">
      <c r="A1101" s="217"/>
      <c r="B1101" s="218"/>
      <c r="C1101" s="256"/>
      <c r="D1101" s="246"/>
      <c r="E1101" s="246"/>
      <c r="F1101" s="246"/>
      <c r="G1101" s="246"/>
      <c r="H1101" s="221"/>
      <c r="I1101" s="221"/>
      <c r="J1101" s="221"/>
      <c r="K1101" s="221"/>
      <c r="L1101" s="221"/>
      <c r="M1101" s="221"/>
      <c r="N1101" s="220"/>
      <c r="O1101" s="220"/>
      <c r="P1101" s="220"/>
      <c r="Q1101" s="220"/>
      <c r="R1101" s="221"/>
      <c r="S1101" s="221"/>
      <c r="T1101" s="221"/>
      <c r="U1101" s="221"/>
      <c r="V1101" s="221"/>
      <c r="W1101" s="221"/>
      <c r="X1101" s="221"/>
      <c r="Y1101" s="221"/>
      <c r="Z1101" s="210"/>
      <c r="AA1101" s="210"/>
      <c r="AB1101" s="210"/>
      <c r="AC1101" s="210"/>
      <c r="AD1101" s="210"/>
      <c r="AE1101" s="210"/>
      <c r="AF1101" s="210"/>
      <c r="AG1101" s="210" t="s">
        <v>214</v>
      </c>
      <c r="AH1101" s="210"/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ht="22.5" outlineLevel="1" x14ac:dyDescent="0.2">
      <c r="A1102" s="237">
        <v>274</v>
      </c>
      <c r="B1102" s="238" t="s">
        <v>1207</v>
      </c>
      <c r="C1102" s="253" t="s">
        <v>1208</v>
      </c>
      <c r="D1102" s="239" t="s">
        <v>254</v>
      </c>
      <c r="E1102" s="240">
        <v>13.151999999999999</v>
      </c>
      <c r="F1102" s="241"/>
      <c r="G1102" s="242">
        <f>ROUND(E1102*F1102,2)</f>
        <v>0</v>
      </c>
      <c r="H1102" s="241"/>
      <c r="I1102" s="242">
        <f>ROUND(E1102*H1102,2)</f>
        <v>0</v>
      </c>
      <c r="J1102" s="241"/>
      <c r="K1102" s="242">
        <f>ROUND(E1102*J1102,2)</f>
        <v>0</v>
      </c>
      <c r="L1102" s="242">
        <v>21</v>
      </c>
      <c r="M1102" s="242">
        <f>G1102*(1+L1102/100)</f>
        <v>0</v>
      </c>
      <c r="N1102" s="240">
        <v>1.8500000000000001E-3</v>
      </c>
      <c r="O1102" s="240">
        <f>ROUND(E1102*N1102,2)</f>
        <v>0.02</v>
      </c>
      <c r="P1102" s="240">
        <v>0</v>
      </c>
      <c r="Q1102" s="240">
        <f>ROUND(E1102*P1102,2)</f>
        <v>0</v>
      </c>
      <c r="R1102" s="242" t="s">
        <v>371</v>
      </c>
      <c r="S1102" s="242" t="s">
        <v>205</v>
      </c>
      <c r="T1102" s="243" t="s">
        <v>206</v>
      </c>
      <c r="U1102" s="221">
        <v>0</v>
      </c>
      <c r="V1102" s="221">
        <f>ROUND(E1102*U1102,2)</f>
        <v>0</v>
      </c>
      <c r="W1102" s="221"/>
      <c r="X1102" s="221" t="s">
        <v>372</v>
      </c>
      <c r="Y1102" s="221" t="s">
        <v>208</v>
      </c>
      <c r="Z1102" s="210"/>
      <c r="AA1102" s="210"/>
      <c r="AB1102" s="210"/>
      <c r="AC1102" s="210"/>
      <c r="AD1102" s="210"/>
      <c r="AE1102" s="210"/>
      <c r="AF1102" s="210"/>
      <c r="AG1102" s="210" t="s">
        <v>373</v>
      </c>
      <c r="AH1102" s="210"/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2" x14ac:dyDescent="0.2">
      <c r="A1103" s="217"/>
      <c r="B1103" s="218"/>
      <c r="C1103" s="255" t="s">
        <v>1190</v>
      </c>
      <c r="D1103" s="223"/>
      <c r="E1103" s="224"/>
      <c r="F1103" s="221"/>
      <c r="G1103" s="221"/>
      <c r="H1103" s="221"/>
      <c r="I1103" s="221"/>
      <c r="J1103" s="221"/>
      <c r="K1103" s="221"/>
      <c r="L1103" s="221"/>
      <c r="M1103" s="221"/>
      <c r="N1103" s="220"/>
      <c r="O1103" s="220"/>
      <c r="P1103" s="220"/>
      <c r="Q1103" s="220"/>
      <c r="R1103" s="221"/>
      <c r="S1103" s="221"/>
      <c r="T1103" s="221"/>
      <c r="U1103" s="221"/>
      <c r="V1103" s="221"/>
      <c r="W1103" s="221"/>
      <c r="X1103" s="221"/>
      <c r="Y1103" s="221"/>
      <c r="Z1103" s="210"/>
      <c r="AA1103" s="210"/>
      <c r="AB1103" s="210"/>
      <c r="AC1103" s="210"/>
      <c r="AD1103" s="210"/>
      <c r="AE1103" s="210"/>
      <c r="AF1103" s="210"/>
      <c r="AG1103" s="210" t="s">
        <v>213</v>
      </c>
      <c r="AH1103" s="210">
        <v>0</v>
      </c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3" x14ac:dyDescent="0.2">
      <c r="A1104" s="217"/>
      <c r="B1104" s="218"/>
      <c r="C1104" s="255" t="s">
        <v>1209</v>
      </c>
      <c r="D1104" s="223"/>
      <c r="E1104" s="224">
        <v>13.151999999999999</v>
      </c>
      <c r="F1104" s="221"/>
      <c r="G1104" s="221"/>
      <c r="H1104" s="221"/>
      <c r="I1104" s="221"/>
      <c r="J1104" s="221"/>
      <c r="K1104" s="221"/>
      <c r="L1104" s="221"/>
      <c r="M1104" s="221"/>
      <c r="N1104" s="220"/>
      <c r="O1104" s="220"/>
      <c r="P1104" s="220"/>
      <c r="Q1104" s="220"/>
      <c r="R1104" s="221"/>
      <c r="S1104" s="221"/>
      <c r="T1104" s="221"/>
      <c r="U1104" s="221"/>
      <c r="V1104" s="221"/>
      <c r="W1104" s="221"/>
      <c r="X1104" s="221"/>
      <c r="Y1104" s="221"/>
      <c r="Z1104" s="210"/>
      <c r="AA1104" s="210"/>
      <c r="AB1104" s="210"/>
      <c r="AC1104" s="210"/>
      <c r="AD1104" s="210"/>
      <c r="AE1104" s="210"/>
      <c r="AF1104" s="210"/>
      <c r="AG1104" s="210" t="s">
        <v>213</v>
      </c>
      <c r="AH1104" s="210">
        <v>0</v>
      </c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2" x14ac:dyDescent="0.2">
      <c r="A1105" s="217"/>
      <c r="B1105" s="218"/>
      <c r="C1105" s="256"/>
      <c r="D1105" s="246"/>
      <c r="E1105" s="246"/>
      <c r="F1105" s="246"/>
      <c r="G1105" s="246"/>
      <c r="H1105" s="221"/>
      <c r="I1105" s="221"/>
      <c r="J1105" s="221"/>
      <c r="K1105" s="221"/>
      <c r="L1105" s="221"/>
      <c r="M1105" s="221"/>
      <c r="N1105" s="220"/>
      <c r="O1105" s="220"/>
      <c r="P1105" s="220"/>
      <c r="Q1105" s="220"/>
      <c r="R1105" s="221"/>
      <c r="S1105" s="221"/>
      <c r="T1105" s="221"/>
      <c r="U1105" s="221"/>
      <c r="V1105" s="221"/>
      <c r="W1105" s="221"/>
      <c r="X1105" s="221"/>
      <c r="Y1105" s="221"/>
      <c r="Z1105" s="210"/>
      <c r="AA1105" s="210"/>
      <c r="AB1105" s="210"/>
      <c r="AC1105" s="210"/>
      <c r="AD1105" s="210"/>
      <c r="AE1105" s="210"/>
      <c r="AF1105" s="210"/>
      <c r="AG1105" s="210" t="s">
        <v>214</v>
      </c>
      <c r="AH1105" s="210"/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1" x14ac:dyDescent="0.2">
      <c r="A1106" s="237">
        <v>275</v>
      </c>
      <c r="B1106" s="238" t="s">
        <v>1210</v>
      </c>
      <c r="C1106" s="253" t="s">
        <v>1211</v>
      </c>
      <c r="D1106" s="239" t="s">
        <v>263</v>
      </c>
      <c r="E1106" s="240">
        <v>3.7429999999999998E-2</v>
      </c>
      <c r="F1106" s="241"/>
      <c r="G1106" s="242">
        <f>ROUND(E1106*F1106,2)</f>
        <v>0</v>
      </c>
      <c r="H1106" s="241"/>
      <c r="I1106" s="242">
        <f>ROUND(E1106*H1106,2)</f>
        <v>0</v>
      </c>
      <c r="J1106" s="241"/>
      <c r="K1106" s="242">
        <f>ROUND(E1106*J1106,2)</f>
        <v>0</v>
      </c>
      <c r="L1106" s="242">
        <v>21</v>
      </c>
      <c r="M1106" s="242">
        <f>G1106*(1+L1106/100)</f>
        <v>0</v>
      </c>
      <c r="N1106" s="240">
        <v>0</v>
      </c>
      <c r="O1106" s="240">
        <f>ROUND(E1106*N1106,2)</f>
        <v>0</v>
      </c>
      <c r="P1106" s="240">
        <v>0</v>
      </c>
      <c r="Q1106" s="240">
        <f>ROUND(E1106*P1106,2)</f>
        <v>0</v>
      </c>
      <c r="R1106" s="242" t="s">
        <v>1165</v>
      </c>
      <c r="S1106" s="242" t="s">
        <v>205</v>
      </c>
      <c r="T1106" s="243" t="s">
        <v>206</v>
      </c>
      <c r="U1106" s="221">
        <v>1.1020000000000001</v>
      </c>
      <c r="V1106" s="221">
        <f>ROUND(E1106*U1106,2)</f>
        <v>0.04</v>
      </c>
      <c r="W1106" s="221"/>
      <c r="X1106" s="221" t="s">
        <v>795</v>
      </c>
      <c r="Y1106" s="221" t="s">
        <v>208</v>
      </c>
      <c r="Z1106" s="210"/>
      <c r="AA1106" s="210"/>
      <c r="AB1106" s="210"/>
      <c r="AC1106" s="210"/>
      <c r="AD1106" s="210"/>
      <c r="AE1106" s="210"/>
      <c r="AF1106" s="210"/>
      <c r="AG1106" s="210" t="s">
        <v>796</v>
      </c>
      <c r="AH1106" s="210"/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2" x14ac:dyDescent="0.2">
      <c r="A1107" s="217"/>
      <c r="B1107" s="218"/>
      <c r="C1107" s="254" t="s">
        <v>1212</v>
      </c>
      <c r="D1107" s="244"/>
      <c r="E1107" s="244"/>
      <c r="F1107" s="244"/>
      <c r="G1107" s="244"/>
      <c r="H1107" s="221"/>
      <c r="I1107" s="221"/>
      <c r="J1107" s="221"/>
      <c r="K1107" s="221"/>
      <c r="L1107" s="221"/>
      <c r="M1107" s="221"/>
      <c r="N1107" s="220"/>
      <c r="O1107" s="220"/>
      <c r="P1107" s="220"/>
      <c r="Q1107" s="220"/>
      <c r="R1107" s="221"/>
      <c r="S1107" s="221"/>
      <c r="T1107" s="221"/>
      <c r="U1107" s="221"/>
      <c r="V1107" s="221"/>
      <c r="W1107" s="221"/>
      <c r="X1107" s="221"/>
      <c r="Y1107" s="221"/>
      <c r="Z1107" s="210"/>
      <c r="AA1107" s="210"/>
      <c r="AB1107" s="210"/>
      <c r="AC1107" s="210"/>
      <c r="AD1107" s="210"/>
      <c r="AE1107" s="210"/>
      <c r="AF1107" s="210"/>
      <c r="AG1107" s="210" t="s">
        <v>211</v>
      </c>
      <c r="AH1107" s="210"/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2" x14ac:dyDescent="0.2">
      <c r="A1108" s="217"/>
      <c r="B1108" s="218"/>
      <c r="C1108" s="256"/>
      <c r="D1108" s="246"/>
      <c r="E1108" s="246"/>
      <c r="F1108" s="246"/>
      <c r="G1108" s="246"/>
      <c r="H1108" s="221"/>
      <c r="I1108" s="221"/>
      <c r="J1108" s="221"/>
      <c r="K1108" s="221"/>
      <c r="L1108" s="221"/>
      <c r="M1108" s="221"/>
      <c r="N1108" s="220"/>
      <c r="O1108" s="220"/>
      <c r="P1108" s="220"/>
      <c r="Q1108" s="220"/>
      <c r="R1108" s="221"/>
      <c r="S1108" s="221"/>
      <c r="T1108" s="221"/>
      <c r="U1108" s="221"/>
      <c r="V1108" s="221"/>
      <c r="W1108" s="221"/>
      <c r="X1108" s="221"/>
      <c r="Y1108" s="221"/>
      <c r="Z1108" s="210"/>
      <c r="AA1108" s="210"/>
      <c r="AB1108" s="210"/>
      <c r="AC1108" s="210"/>
      <c r="AD1108" s="210"/>
      <c r="AE1108" s="210"/>
      <c r="AF1108" s="210"/>
      <c r="AG1108" s="210" t="s">
        <v>214</v>
      </c>
      <c r="AH1108" s="210"/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1" x14ac:dyDescent="0.2">
      <c r="A1109" s="237">
        <v>276</v>
      </c>
      <c r="B1109" s="238" t="s">
        <v>1210</v>
      </c>
      <c r="C1109" s="253" t="s">
        <v>1211</v>
      </c>
      <c r="D1109" s="239" t="s">
        <v>263</v>
      </c>
      <c r="E1109" s="240">
        <v>3.7429999999999998E-2</v>
      </c>
      <c r="F1109" s="241"/>
      <c r="G1109" s="242">
        <f>ROUND(E1109*F1109,2)</f>
        <v>0</v>
      </c>
      <c r="H1109" s="241"/>
      <c r="I1109" s="242">
        <f>ROUND(E1109*H1109,2)</f>
        <v>0</v>
      </c>
      <c r="J1109" s="241"/>
      <c r="K1109" s="242">
        <f>ROUND(E1109*J1109,2)</f>
        <v>0</v>
      </c>
      <c r="L1109" s="242">
        <v>21</v>
      </c>
      <c r="M1109" s="242">
        <f>G1109*(1+L1109/100)</f>
        <v>0</v>
      </c>
      <c r="N1109" s="240">
        <v>0</v>
      </c>
      <c r="O1109" s="240">
        <f>ROUND(E1109*N1109,2)</f>
        <v>0</v>
      </c>
      <c r="P1109" s="240">
        <v>0</v>
      </c>
      <c r="Q1109" s="240">
        <f>ROUND(E1109*P1109,2)</f>
        <v>0</v>
      </c>
      <c r="R1109" s="242" t="s">
        <v>1165</v>
      </c>
      <c r="S1109" s="242" t="s">
        <v>205</v>
      </c>
      <c r="T1109" s="243" t="s">
        <v>206</v>
      </c>
      <c r="U1109" s="221">
        <v>1.1020000000000001</v>
      </c>
      <c r="V1109" s="221">
        <f>ROUND(E1109*U1109,2)</f>
        <v>0.04</v>
      </c>
      <c r="W1109" s="221"/>
      <c r="X1109" s="221" t="s">
        <v>795</v>
      </c>
      <c r="Y1109" s="221" t="s">
        <v>208</v>
      </c>
      <c r="Z1109" s="210"/>
      <c r="AA1109" s="210"/>
      <c r="AB1109" s="210"/>
      <c r="AC1109" s="210"/>
      <c r="AD1109" s="210"/>
      <c r="AE1109" s="210"/>
      <c r="AF1109" s="210"/>
      <c r="AG1109" s="210" t="s">
        <v>796</v>
      </c>
      <c r="AH1109" s="210"/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2" x14ac:dyDescent="0.2">
      <c r="A1110" s="217"/>
      <c r="B1110" s="218"/>
      <c r="C1110" s="254" t="s">
        <v>1212</v>
      </c>
      <c r="D1110" s="244"/>
      <c r="E1110" s="244"/>
      <c r="F1110" s="244"/>
      <c r="G1110" s="244"/>
      <c r="H1110" s="221"/>
      <c r="I1110" s="221"/>
      <c r="J1110" s="221"/>
      <c r="K1110" s="221"/>
      <c r="L1110" s="221"/>
      <c r="M1110" s="221"/>
      <c r="N1110" s="220"/>
      <c r="O1110" s="220"/>
      <c r="P1110" s="220"/>
      <c r="Q1110" s="220"/>
      <c r="R1110" s="221"/>
      <c r="S1110" s="221"/>
      <c r="T1110" s="221"/>
      <c r="U1110" s="221"/>
      <c r="V1110" s="221"/>
      <c r="W1110" s="221"/>
      <c r="X1110" s="221"/>
      <c r="Y1110" s="221"/>
      <c r="Z1110" s="210"/>
      <c r="AA1110" s="210"/>
      <c r="AB1110" s="210"/>
      <c r="AC1110" s="210"/>
      <c r="AD1110" s="210"/>
      <c r="AE1110" s="210"/>
      <c r="AF1110" s="210"/>
      <c r="AG1110" s="210" t="s">
        <v>211</v>
      </c>
      <c r="AH1110" s="210"/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2" x14ac:dyDescent="0.2">
      <c r="A1111" s="217"/>
      <c r="B1111" s="218"/>
      <c r="C1111" s="256"/>
      <c r="D1111" s="246"/>
      <c r="E1111" s="246"/>
      <c r="F1111" s="246"/>
      <c r="G1111" s="246"/>
      <c r="H1111" s="221"/>
      <c r="I1111" s="221"/>
      <c r="J1111" s="221"/>
      <c r="K1111" s="221"/>
      <c r="L1111" s="221"/>
      <c r="M1111" s="221"/>
      <c r="N1111" s="220"/>
      <c r="O1111" s="220"/>
      <c r="P1111" s="220"/>
      <c r="Q1111" s="220"/>
      <c r="R1111" s="221"/>
      <c r="S1111" s="221"/>
      <c r="T1111" s="221"/>
      <c r="U1111" s="221"/>
      <c r="V1111" s="221"/>
      <c r="W1111" s="221"/>
      <c r="X1111" s="221"/>
      <c r="Y1111" s="221"/>
      <c r="Z1111" s="210"/>
      <c r="AA1111" s="210"/>
      <c r="AB1111" s="210"/>
      <c r="AC1111" s="210"/>
      <c r="AD1111" s="210"/>
      <c r="AE1111" s="210"/>
      <c r="AF1111" s="210"/>
      <c r="AG1111" s="210" t="s">
        <v>214</v>
      </c>
      <c r="AH1111" s="210"/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x14ac:dyDescent="0.2">
      <c r="A1112" s="230" t="s">
        <v>199</v>
      </c>
      <c r="B1112" s="231" t="s">
        <v>153</v>
      </c>
      <c r="C1112" s="252" t="s">
        <v>154</v>
      </c>
      <c r="D1112" s="232"/>
      <c r="E1112" s="233"/>
      <c r="F1112" s="234"/>
      <c r="G1112" s="234">
        <f>SUMIF(AG1113:AG1139,"&lt;&gt;NOR",G1113:G1139)</f>
        <v>0</v>
      </c>
      <c r="H1112" s="234"/>
      <c r="I1112" s="234">
        <f>SUM(I1113:I1139)</f>
        <v>0</v>
      </c>
      <c r="J1112" s="234"/>
      <c r="K1112" s="234">
        <f>SUM(K1113:K1139)</f>
        <v>0</v>
      </c>
      <c r="L1112" s="234"/>
      <c r="M1112" s="234">
        <f>SUM(M1113:M1139)</f>
        <v>0</v>
      </c>
      <c r="N1112" s="233"/>
      <c r="O1112" s="233">
        <f>SUM(O1113:O1139)</f>
        <v>3.5899999999999994</v>
      </c>
      <c r="P1112" s="233"/>
      <c r="Q1112" s="233">
        <f>SUM(Q1113:Q1139)</f>
        <v>0</v>
      </c>
      <c r="R1112" s="234"/>
      <c r="S1112" s="234"/>
      <c r="T1112" s="235"/>
      <c r="U1112" s="229"/>
      <c r="V1112" s="229">
        <f>SUM(V1113:V1139)</f>
        <v>173.04</v>
      </c>
      <c r="W1112" s="229"/>
      <c r="X1112" s="229"/>
      <c r="Y1112" s="229"/>
      <c r="AG1112" t="s">
        <v>200</v>
      </c>
    </row>
    <row r="1113" spans="1:60" outlineLevel="1" x14ac:dyDescent="0.2">
      <c r="A1113" s="237">
        <v>277</v>
      </c>
      <c r="B1113" s="238" t="s">
        <v>1213</v>
      </c>
      <c r="C1113" s="253" t="s">
        <v>1214</v>
      </c>
      <c r="D1113" s="239" t="s">
        <v>254</v>
      </c>
      <c r="E1113" s="240">
        <v>135</v>
      </c>
      <c r="F1113" s="241"/>
      <c r="G1113" s="242">
        <f>ROUND(E1113*F1113,2)</f>
        <v>0</v>
      </c>
      <c r="H1113" s="241"/>
      <c r="I1113" s="242">
        <f>ROUND(E1113*H1113,2)</f>
        <v>0</v>
      </c>
      <c r="J1113" s="241"/>
      <c r="K1113" s="242">
        <f>ROUND(E1113*J1113,2)</f>
        <v>0</v>
      </c>
      <c r="L1113" s="242">
        <v>21</v>
      </c>
      <c r="M1113" s="242">
        <f>G1113*(1+L1113/100)</f>
        <v>0</v>
      </c>
      <c r="N1113" s="240">
        <v>0</v>
      </c>
      <c r="O1113" s="240">
        <f>ROUND(E1113*N1113,2)</f>
        <v>0</v>
      </c>
      <c r="P1113" s="240">
        <v>0</v>
      </c>
      <c r="Q1113" s="240">
        <f>ROUND(E1113*P1113,2)</f>
        <v>0</v>
      </c>
      <c r="R1113" s="242" t="s">
        <v>1215</v>
      </c>
      <c r="S1113" s="242" t="s">
        <v>205</v>
      </c>
      <c r="T1113" s="243" t="s">
        <v>206</v>
      </c>
      <c r="U1113" s="221">
        <v>1.6E-2</v>
      </c>
      <c r="V1113" s="221">
        <f>ROUND(E1113*U1113,2)</f>
        <v>2.16</v>
      </c>
      <c r="W1113" s="221"/>
      <c r="X1113" s="221" t="s">
        <v>207</v>
      </c>
      <c r="Y1113" s="221" t="s">
        <v>208</v>
      </c>
      <c r="Z1113" s="210"/>
      <c r="AA1113" s="210"/>
      <c r="AB1113" s="210"/>
      <c r="AC1113" s="210"/>
      <c r="AD1113" s="210"/>
      <c r="AE1113" s="210"/>
      <c r="AF1113" s="210"/>
      <c r="AG1113" s="210" t="s">
        <v>209</v>
      </c>
      <c r="AH1113" s="210"/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2" x14ac:dyDescent="0.2">
      <c r="A1114" s="217"/>
      <c r="B1114" s="218"/>
      <c r="C1114" s="257"/>
      <c r="D1114" s="248"/>
      <c r="E1114" s="248"/>
      <c r="F1114" s="248"/>
      <c r="G1114" s="248"/>
      <c r="H1114" s="221"/>
      <c r="I1114" s="221"/>
      <c r="J1114" s="221"/>
      <c r="K1114" s="221"/>
      <c r="L1114" s="221"/>
      <c r="M1114" s="221"/>
      <c r="N1114" s="220"/>
      <c r="O1114" s="220"/>
      <c r="P1114" s="220"/>
      <c r="Q1114" s="220"/>
      <c r="R1114" s="221"/>
      <c r="S1114" s="221"/>
      <c r="T1114" s="221"/>
      <c r="U1114" s="221"/>
      <c r="V1114" s="221"/>
      <c r="W1114" s="221"/>
      <c r="X1114" s="221"/>
      <c r="Y1114" s="221"/>
      <c r="Z1114" s="210"/>
      <c r="AA1114" s="210"/>
      <c r="AB1114" s="210"/>
      <c r="AC1114" s="210"/>
      <c r="AD1114" s="210"/>
      <c r="AE1114" s="210"/>
      <c r="AF1114" s="210"/>
      <c r="AG1114" s="210" t="s">
        <v>214</v>
      </c>
      <c r="AH1114" s="210"/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1" x14ac:dyDescent="0.2">
      <c r="A1115" s="237">
        <v>278</v>
      </c>
      <c r="B1115" s="238" t="s">
        <v>1216</v>
      </c>
      <c r="C1115" s="253" t="s">
        <v>1217</v>
      </c>
      <c r="D1115" s="239" t="s">
        <v>254</v>
      </c>
      <c r="E1115" s="240">
        <v>135.5</v>
      </c>
      <c r="F1115" s="241"/>
      <c r="G1115" s="242">
        <f>ROUND(E1115*F1115,2)</f>
        <v>0</v>
      </c>
      <c r="H1115" s="241"/>
      <c r="I1115" s="242">
        <f>ROUND(E1115*H1115,2)</f>
        <v>0</v>
      </c>
      <c r="J1115" s="241"/>
      <c r="K1115" s="242">
        <f>ROUND(E1115*J1115,2)</f>
        <v>0</v>
      </c>
      <c r="L1115" s="242">
        <v>21</v>
      </c>
      <c r="M1115" s="242">
        <f>G1115*(1+L1115/100)</f>
        <v>0</v>
      </c>
      <c r="N1115" s="240">
        <v>4.6100000000000004E-3</v>
      </c>
      <c r="O1115" s="240">
        <f>ROUND(E1115*N1115,2)</f>
        <v>0.62</v>
      </c>
      <c r="P1115" s="240">
        <v>0</v>
      </c>
      <c r="Q1115" s="240">
        <f>ROUND(E1115*P1115,2)</f>
        <v>0</v>
      </c>
      <c r="R1115" s="242" t="s">
        <v>1215</v>
      </c>
      <c r="S1115" s="242" t="s">
        <v>205</v>
      </c>
      <c r="T1115" s="243" t="s">
        <v>206</v>
      </c>
      <c r="U1115" s="221">
        <v>0.4</v>
      </c>
      <c r="V1115" s="221">
        <f>ROUND(E1115*U1115,2)</f>
        <v>54.2</v>
      </c>
      <c r="W1115" s="221"/>
      <c r="X1115" s="221" t="s">
        <v>207</v>
      </c>
      <c r="Y1115" s="221" t="s">
        <v>208</v>
      </c>
      <c r="Z1115" s="210"/>
      <c r="AA1115" s="210"/>
      <c r="AB1115" s="210"/>
      <c r="AC1115" s="210"/>
      <c r="AD1115" s="210"/>
      <c r="AE1115" s="210"/>
      <c r="AF1115" s="210"/>
      <c r="AG1115" s="210" t="s">
        <v>209</v>
      </c>
      <c r="AH1115" s="210"/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outlineLevel="2" x14ac:dyDescent="0.2">
      <c r="A1116" s="217"/>
      <c r="B1116" s="218"/>
      <c r="C1116" s="259" t="s">
        <v>1218</v>
      </c>
      <c r="D1116" s="250"/>
      <c r="E1116" s="250"/>
      <c r="F1116" s="250"/>
      <c r="G1116" s="250"/>
      <c r="H1116" s="221"/>
      <c r="I1116" s="221"/>
      <c r="J1116" s="221"/>
      <c r="K1116" s="221"/>
      <c r="L1116" s="221"/>
      <c r="M1116" s="221"/>
      <c r="N1116" s="220"/>
      <c r="O1116" s="220"/>
      <c r="P1116" s="220"/>
      <c r="Q1116" s="220"/>
      <c r="R1116" s="221"/>
      <c r="S1116" s="221"/>
      <c r="T1116" s="221"/>
      <c r="U1116" s="221"/>
      <c r="V1116" s="221"/>
      <c r="W1116" s="221"/>
      <c r="X1116" s="221"/>
      <c r="Y1116" s="221"/>
      <c r="Z1116" s="210"/>
      <c r="AA1116" s="210"/>
      <c r="AB1116" s="210"/>
      <c r="AC1116" s="210"/>
      <c r="AD1116" s="210"/>
      <c r="AE1116" s="210"/>
      <c r="AF1116" s="210"/>
      <c r="AG1116" s="210" t="s">
        <v>260</v>
      </c>
      <c r="AH1116" s="210"/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outlineLevel="2" x14ac:dyDescent="0.2">
      <c r="A1117" s="217"/>
      <c r="B1117" s="218"/>
      <c r="C1117" s="255" t="s">
        <v>1219</v>
      </c>
      <c r="D1117" s="223"/>
      <c r="E1117" s="224">
        <v>131.5</v>
      </c>
      <c r="F1117" s="221"/>
      <c r="G1117" s="221"/>
      <c r="H1117" s="221"/>
      <c r="I1117" s="221"/>
      <c r="J1117" s="221"/>
      <c r="K1117" s="221"/>
      <c r="L1117" s="221"/>
      <c r="M1117" s="221"/>
      <c r="N1117" s="220"/>
      <c r="O1117" s="220"/>
      <c r="P1117" s="220"/>
      <c r="Q1117" s="220"/>
      <c r="R1117" s="221"/>
      <c r="S1117" s="221"/>
      <c r="T1117" s="221"/>
      <c r="U1117" s="221"/>
      <c r="V1117" s="221"/>
      <c r="W1117" s="221"/>
      <c r="X1117" s="221"/>
      <c r="Y1117" s="221"/>
      <c r="Z1117" s="210"/>
      <c r="AA1117" s="210"/>
      <c r="AB1117" s="210"/>
      <c r="AC1117" s="210"/>
      <c r="AD1117" s="210"/>
      <c r="AE1117" s="210"/>
      <c r="AF1117" s="210"/>
      <c r="AG1117" s="210" t="s">
        <v>213</v>
      </c>
      <c r="AH1117" s="210">
        <v>0</v>
      </c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3" x14ac:dyDescent="0.2">
      <c r="A1118" s="217"/>
      <c r="B1118" s="218"/>
      <c r="C1118" s="255" t="s">
        <v>1220</v>
      </c>
      <c r="D1118" s="223"/>
      <c r="E1118" s="224">
        <v>4</v>
      </c>
      <c r="F1118" s="221"/>
      <c r="G1118" s="221"/>
      <c r="H1118" s="221"/>
      <c r="I1118" s="221"/>
      <c r="J1118" s="221"/>
      <c r="K1118" s="221"/>
      <c r="L1118" s="221"/>
      <c r="M1118" s="221"/>
      <c r="N1118" s="220"/>
      <c r="O1118" s="220"/>
      <c r="P1118" s="220"/>
      <c r="Q1118" s="220"/>
      <c r="R1118" s="221"/>
      <c r="S1118" s="221"/>
      <c r="T1118" s="221"/>
      <c r="U1118" s="221"/>
      <c r="V1118" s="221"/>
      <c r="W1118" s="221"/>
      <c r="X1118" s="221"/>
      <c r="Y1118" s="221"/>
      <c r="Z1118" s="210"/>
      <c r="AA1118" s="210"/>
      <c r="AB1118" s="210"/>
      <c r="AC1118" s="210"/>
      <c r="AD1118" s="210"/>
      <c r="AE1118" s="210"/>
      <c r="AF1118" s="210"/>
      <c r="AG1118" s="210" t="s">
        <v>213</v>
      </c>
      <c r="AH1118" s="210">
        <v>0</v>
      </c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2" x14ac:dyDescent="0.2">
      <c r="A1119" s="217"/>
      <c r="B1119" s="218"/>
      <c r="C1119" s="256"/>
      <c r="D1119" s="246"/>
      <c r="E1119" s="246"/>
      <c r="F1119" s="246"/>
      <c r="G1119" s="246"/>
      <c r="H1119" s="221"/>
      <c r="I1119" s="221"/>
      <c r="J1119" s="221"/>
      <c r="K1119" s="221"/>
      <c r="L1119" s="221"/>
      <c r="M1119" s="221"/>
      <c r="N1119" s="220"/>
      <c r="O1119" s="220"/>
      <c r="P1119" s="220"/>
      <c r="Q1119" s="220"/>
      <c r="R1119" s="221"/>
      <c r="S1119" s="221"/>
      <c r="T1119" s="221"/>
      <c r="U1119" s="221"/>
      <c r="V1119" s="221"/>
      <c r="W1119" s="221"/>
      <c r="X1119" s="221"/>
      <c r="Y1119" s="221"/>
      <c r="Z1119" s="210"/>
      <c r="AA1119" s="210"/>
      <c r="AB1119" s="210"/>
      <c r="AC1119" s="210"/>
      <c r="AD1119" s="210"/>
      <c r="AE1119" s="210"/>
      <c r="AF1119" s="210"/>
      <c r="AG1119" s="210" t="s">
        <v>214</v>
      </c>
      <c r="AH1119" s="210"/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1" x14ac:dyDescent="0.2">
      <c r="A1120" s="237">
        <v>279</v>
      </c>
      <c r="B1120" s="238" t="s">
        <v>1221</v>
      </c>
      <c r="C1120" s="253" t="s">
        <v>1222</v>
      </c>
      <c r="D1120" s="239" t="s">
        <v>254</v>
      </c>
      <c r="E1120" s="240">
        <v>135.5</v>
      </c>
      <c r="F1120" s="241"/>
      <c r="G1120" s="242">
        <f>ROUND(E1120*F1120,2)</f>
        <v>0</v>
      </c>
      <c r="H1120" s="241"/>
      <c r="I1120" s="242">
        <f>ROUND(E1120*H1120,2)</f>
        <v>0</v>
      </c>
      <c r="J1120" s="241"/>
      <c r="K1120" s="242">
        <f>ROUND(E1120*J1120,2)</f>
        <v>0</v>
      </c>
      <c r="L1120" s="242">
        <v>21</v>
      </c>
      <c r="M1120" s="242">
        <f>G1120*(1+L1120/100)</f>
        <v>0</v>
      </c>
      <c r="N1120" s="240">
        <v>2.051E-2</v>
      </c>
      <c r="O1120" s="240">
        <f>ROUND(E1120*N1120,2)</f>
        <v>2.78</v>
      </c>
      <c r="P1120" s="240">
        <v>0</v>
      </c>
      <c r="Q1120" s="240">
        <f>ROUND(E1120*P1120,2)</f>
        <v>0</v>
      </c>
      <c r="R1120" s="242" t="s">
        <v>1215</v>
      </c>
      <c r="S1120" s="242" t="s">
        <v>205</v>
      </c>
      <c r="T1120" s="243" t="s">
        <v>206</v>
      </c>
      <c r="U1120" s="221">
        <v>0.751</v>
      </c>
      <c r="V1120" s="221">
        <f>ROUND(E1120*U1120,2)</f>
        <v>101.76</v>
      </c>
      <c r="W1120" s="221"/>
      <c r="X1120" s="221" t="s">
        <v>207</v>
      </c>
      <c r="Y1120" s="221" t="s">
        <v>208</v>
      </c>
      <c r="Z1120" s="210"/>
      <c r="AA1120" s="210"/>
      <c r="AB1120" s="210"/>
      <c r="AC1120" s="210"/>
      <c r="AD1120" s="210"/>
      <c r="AE1120" s="210"/>
      <c r="AF1120" s="210"/>
      <c r="AG1120" s="210" t="s">
        <v>209</v>
      </c>
      <c r="AH1120" s="210"/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2" x14ac:dyDescent="0.2">
      <c r="A1121" s="217"/>
      <c r="B1121" s="218"/>
      <c r="C1121" s="259" t="s">
        <v>1223</v>
      </c>
      <c r="D1121" s="250"/>
      <c r="E1121" s="250"/>
      <c r="F1121" s="250"/>
      <c r="G1121" s="250"/>
      <c r="H1121" s="221"/>
      <c r="I1121" s="221"/>
      <c r="J1121" s="221"/>
      <c r="K1121" s="221"/>
      <c r="L1121" s="221"/>
      <c r="M1121" s="221"/>
      <c r="N1121" s="220"/>
      <c r="O1121" s="220"/>
      <c r="P1121" s="220"/>
      <c r="Q1121" s="220"/>
      <c r="R1121" s="221"/>
      <c r="S1121" s="221"/>
      <c r="T1121" s="221"/>
      <c r="U1121" s="221"/>
      <c r="V1121" s="221"/>
      <c r="W1121" s="221"/>
      <c r="X1121" s="221"/>
      <c r="Y1121" s="221"/>
      <c r="Z1121" s="210"/>
      <c r="AA1121" s="210"/>
      <c r="AB1121" s="210"/>
      <c r="AC1121" s="210"/>
      <c r="AD1121" s="210"/>
      <c r="AE1121" s="210"/>
      <c r="AF1121" s="210"/>
      <c r="AG1121" s="210" t="s">
        <v>260</v>
      </c>
      <c r="AH1121" s="210"/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2" x14ac:dyDescent="0.2">
      <c r="A1122" s="217"/>
      <c r="B1122" s="218"/>
      <c r="C1122" s="255" t="s">
        <v>1219</v>
      </c>
      <c r="D1122" s="223"/>
      <c r="E1122" s="224">
        <v>131.5</v>
      </c>
      <c r="F1122" s="221"/>
      <c r="G1122" s="221"/>
      <c r="H1122" s="221"/>
      <c r="I1122" s="221"/>
      <c r="J1122" s="221"/>
      <c r="K1122" s="221"/>
      <c r="L1122" s="221"/>
      <c r="M1122" s="221"/>
      <c r="N1122" s="220"/>
      <c r="O1122" s="220"/>
      <c r="P1122" s="220"/>
      <c r="Q1122" s="220"/>
      <c r="R1122" s="221"/>
      <c r="S1122" s="221"/>
      <c r="T1122" s="221"/>
      <c r="U1122" s="221"/>
      <c r="V1122" s="221"/>
      <c r="W1122" s="221"/>
      <c r="X1122" s="221"/>
      <c r="Y1122" s="221"/>
      <c r="Z1122" s="210"/>
      <c r="AA1122" s="210"/>
      <c r="AB1122" s="210"/>
      <c r="AC1122" s="210"/>
      <c r="AD1122" s="210"/>
      <c r="AE1122" s="210"/>
      <c r="AF1122" s="210"/>
      <c r="AG1122" s="210" t="s">
        <v>213</v>
      </c>
      <c r="AH1122" s="210">
        <v>0</v>
      </c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3" x14ac:dyDescent="0.2">
      <c r="A1123" s="217"/>
      <c r="B1123" s="218"/>
      <c r="C1123" s="255" t="s">
        <v>1220</v>
      </c>
      <c r="D1123" s="223"/>
      <c r="E1123" s="224">
        <v>4</v>
      </c>
      <c r="F1123" s="221"/>
      <c r="G1123" s="221"/>
      <c r="H1123" s="221"/>
      <c r="I1123" s="221"/>
      <c r="J1123" s="221"/>
      <c r="K1123" s="221"/>
      <c r="L1123" s="221"/>
      <c r="M1123" s="221"/>
      <c r="N1123" s="220"/>
      <c r="O1123" s="220"/>
      <c r="P1123" s="220"/>
      <c r="Q1123" s="220"/>
      <c r="R1123" s="221"/>
      <c r="S1123" s="221"/>
      <c r="T1123" s="221"/>
      <c r="U1123" s="221"/>
      <c r="V1123" s="221"/>
      <c r="W1123" s="221"/>
      <c r="X1123" s="221"/>
      <c r="Y1123" s="221"/>
      <c r="Z1123" s="210"/>
      <c r="AA1123" s="210"/>
      <c r="AB1123" s="210"/>
      <c r="AC1123" s="210"/>
      <c r="AD1123" s="210"/>
      <c r="AE1123" s="210"/>
      <c r="AF1123" s="210"/>
      <c r="AG1123" s="210" t="s">
        <v>213</v>
      </c>
      <c r="AH1123" s="210">
        <v>0</v>
      </c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2" x14ac:dyDescent="0.2">
      <c r="A1124" s="217"/>
      <c r="B1124" s="218"/>
      <c r="C1124" s="256"/>
      <c r="D1124" s="246"/>
      <c r="E1124" s="246"/>
      <c r="F1124" s="246"/>
      <c r="G1124" s="246"/>
      <c r="H1124" s="221"/>
      <c r="I1124" s="221"/>
      <c r="J1124" s="221"/>
      <c r="K1124" s="221"/>
      <c r="L1124" s="221"/>
      <c r="M1124" s="221"/>
      <c r="N1124" s="220"/>
      <c r="O1124" s="220"/>
      <c r="P1124" s="220"/>
      <c r="Q1124" s="220"/>
      <c r="R1124" s="221"/>
      <c r="S1124" s="221"/>
      <c r="T1124" s="221"/>
      <c r="U1124" s="221"/>
      <c r="V1124" s="221"/>
      <c r="W1124" s="221"/>
      <c r="X1124" s="221"/>
      <c r="Y1124" s="221"/>
      <c r="Z1124" s="210"/>
      <c r="AA1124" s="210"/>
      <c r="AB1124" s="210"/>
      <c r="AC1124" s="210"/>
      <c r="AD1124" s="210"/>
      <c r="AE1124" s="210"/>
      <c r="AF1124" s="210"/>
      <c r="AG1124" s="210" t="s">
        <v>214</v>
      </c>
      <c r="AH1124" s="210"/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ht="22.5" outlineLevel="1" x14ac:dyDescent="0.2">
      <c r="A1125" s="237">
        <v>280</v>
      </c>
      <c r="B1125" s="238" t="s">
        <v>1224</v>
      </c>
      <c r="C1125" s="253" t="s">
        <v>1225</v>
      </c>
      <c r="D1125" s="239" t="s">
        <v>356</v>
      </c>
      <c r="E1125" s="240">
        <v>52</v>
      </c>
      <c r="F1125" s="241"/>
      <c r="G1125" s="242">
        <f>ROUND(E1125*F1125,2)</f>
        <v>0</v>
      </c>
      <c r="H1125" s="241"/>
      <c r="I1125" s="242">
        <f>ROUND(E1125*H1125,2)</f>
        <v>0</v>
      </c>
      <c r="J1125" s="241"/>
      <c r="K1125" s="242">
        <f>ROUND(E1125*J1125,2)</f>
        <v>0</v>
      </c>
      <c r="L1125" s="242">
        <v>21</v>
      </c>
      <c r="M1125" s="242">
        <f>G1125*(1+L1125/100)</f>
        <v>0</v>
      </c>
      <c r="N1125" s="240">
        <v>2.5500000000000002E-3</v>
      </c>
      <c r="O1125" s="240">
        <f>ROUND(E1125*N1125,2)</f>
        <v>0.13</v>
      </c>
      <c r="P1125" s="240">
        <v>0</v>
      </c>
      <c r="Q1125" s="240">
        <f>ROUND(E1125*P1125,2)</f>
        <v>0</v>
      </c>
      <c r="R1125" s="242" t="s">
        <v>1215</v>
      </c>
      <c r="S1125" s="242" t="s">
        <v>205</v>
      </c>
      <c r="T1125" s="243" t="s">
        <v>206</v>
      </c>
      <c r="U1125" s="221">
        <v>0.11</v>
      </c>
      <c r="V1125" s="221">
        <f>ROUND(E1125*U1125,2)</f>
        <v>5.72</v>
      </c>
      <c r="W1125" s="221"/>
      <c r="X1125" s="221" t="s">
        <v>207</v>
      </c>
      <c r="Y1125" s="221" t="s">
        <v>208</v>
      </c>
      <c r="Z1125" s="210"/>
      <c r="AA1125" s="210"/>
      <c r="AB1125" s="210"/>
      <c r="AC1125" s="210"/>
      <c r="AD1125" s="210"/>
      <c r="AE1125" s="210"/>
      <c r="AF1125" s="210"/>
      <c r="AG1125" s="210" t="s">
        <v>209</v>
      </c>
      <c r="AH1125" s="210"/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outlineLevel="2" x14ac:dyDescent="0.2">
      <c r="A1126" s="217"/>
      <c r="B1126" s="218"/>
      <c r="C1126" s="259" t="s">
        <v>1226</v>
      </c>
      <c r="D1126" s="250"/>
      <c r="E1126" s="250"/>
      <c r="F1126" s="250"/>
      <c r="G1126" s="250"/>
      <c r="H1126" s="221"/>
      <c r="I1126" s="221"/>
      <c r="J1126" s="221"/>
      <c r="K1126" s="221"/>
      <c r="L1126" s="221"/>
      <c r="M1126" s="221"/>
      <c r="N1126" s="220"/>
      <c r="O1126" s="220"/>
      <c r="P1126" s="220"/>
      <c r="Q1126" s="220"/>
      <c r="R1126" s="221"/>
      <c r="S1126" s="221"/>
      <c r="T1126" s="221"/>
      <c r="U1126" s="221"/>
      <c r="V1126" s="221"/>
      <c r="W1126" s="221"/>
      <c r="X1126" s="221"/>
      <c r="Y1126" s="221"/>
      <c r="Z1126" s="210"/>
      <c r="AA1126" s="210"/>
      <c r="AB1126" s="210"/>
      <c r="AC1126" s="210"/>
      <c r="AD1126" s="210"/>
      <c r="AE1126" s="210"/>
      <c r="AF1126" s="210"/>
      <c r="AG1126" s="210" t="s">
        <v>260</v>
      </c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2" x14ac:dyDescent="0.2">
      <c r="A1127" s="217"/>
      <c r="B1127" s="218"/>
      <c r="C1127" s="255" t="s">
        <v>1227</v>
      </c>
      <c r="D1127" s="223"/>
      <c r="E1127" s="224">
        <v>52</v>
      </c>
      <c r="F1127" s="221"/>
      <c r="G1127" s="221"/>
      <c r="H1127" s="221"/>
      <c r="I1127" s="221"/>
      <c r="J1127" s="221"/>
      <c r="K1127" s="221"/>
      <c r="L1127" s="221"/>
      <c r="M1127" s="221"/>
      <c r="N1127" s="220"/>
      <c r="O1127" s="220"/>
      <c r="P1127" s="220"/>
      <c r="Q1127" s="220"/>
      <c r="R1127" s="221"/>
      <c r="S1127" s="221"/>
      <c r="T1127" s="221"/>
      <c r="U1127" s="221"/>
      <c r="V1127" s="221"/>
      <c r="W1127" s="221"/>
      <c r="X1127" s="221"/>
      <c r="Y1127" s="221"/>
      <c r="Z1127" s="210"/>
      <c r="AA1127" s="210"/>
      <c r="AB1127" s="210"/>
      <c r="AC1127" s="210"/>
      <c r="AD1127" s="210"/>
      <c r="AE1127" s="210"/>
      <c r="AF1127" s="210"/>
      <c r="AG1127" s="210" t="s">
        <v>213</v>
      </c>
      <c r="AH1127" s="210">
        <v>0</v>
      </c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outlineLevel="2" x14ac:dyDescent="0.2">
      <c r="A1128" s="217"/>
      <c r="B1128" s="218"/>
      <c r="C1128" s="256"/>
      <c r="D1128" s="246"/>
      <c r="E1128" s="246"/>
      <c r="F1128" s="246"/>
      <c r="G1128" s="246"/>
      <c r="H1128" s="221"/>
      <c r="I1128" s="221"/>
      <c r="J1128" s="221"/>
      <c r="K1128" s="221"/>
      <c r="L1128" s="221"/>
      <c r="M1128" s="221"/>
      <c r="N1128" s="220"/>
      <c r="O1128" s="220"/>
      <c r="P1128" s="220"/>
      <c r="Q1128" s="220"/>
      <c r="R1128" s="221"/>
      <c r="S1128" s="221"/>
      <c r="T1128" s="221"/>
      <c r="U1128" s="221"/>
      <c r="V1128" s="221"/>
      <c r="W1128" s="221"/>
      <c r="X1128" s="221"/>
      <c r="Y1128" s="221"/>
      <c r="Z1128" s="210"/>
      <c r="AA1128" s="210"/>
      <c r="AB1128" s="210"/>
      <c r="AC1128" s="210"/>
      <c r="AD1128" s="210"/>
      <c r="AE1128" s="210"/>
      <c r="AF1128" s="210"/>
      <c r="AG1128" s="210" t="s">
        <v>214</v>
      </c>
      <c r="AH1128" s="210"/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ht="22.5" outlineLevel="1" x14ac:dyDescent="0.2">
      <c r="A1129" s="237">
        <v>281</v>
      </c>
      <c r="B1129" s="238" t="s">
        <v>1228</v>
      </c>
      <c r="C1129" s="253" t="s">
        <v>1229</v>
      </c>
      <c r="D1129" s="239" t="s">
        <v>254</v>
      </c>
      <c r="E1129" s="240">
        <v>10.96</v>
      </c>
      <c r="F1129" s="241"/>
      <c r="G1129" s="242">
        <f>ROUND(E1129*F1129,2)</f>
        <v>0</v>
      </c>
      <c r="H1129" s="241"/>
      <c r="I1129" s="242">
        <f>ROUND(E1129*H1129,2)</f>
        <v>0</v>
      </c>
      <c r="J1129" s="241"/>
      <c r="K1129" s="242">
        <f>ROUND(E1129*J1129,2)</f>
        <v>0</v>
      </c>
      <c r="L1129" s="242">
        <v>21</v>
      </c>
      <c r="M1129" s="242">
        <f>G1129*(1+L1129/100)</f>
        <v>0</v>
      </c>
      <c r="N1129" s="240">
        <v>5.0000000000000002E-5</v>
      </c>
      <c r="O1129" s="240">
        <f>ROUND(E1129*N1129,2)</f>
        <v>0</v>
      </c>
      <c r="P1129" s="240">
        <v>0</v>
      </c>
      <c r="Q1129" s="240">
        <f>ROUND(E1129*P1129,2)</f>
        <v>0</v>
      </c>
      <c r="R1129" s="242" t="s">
        <v>1215</v>
      </c>
      <c r="S1129" s="242" t="s">
        <v>205</v>
      </c>
      <c r="T1129" s="243" t="s">
        <v>206</v>
      </c>
      <c r="U1129" s="221">
        <v>6.5000000000000002E-2</v>
      </c>
      <c r="V1129" s="221">
        <f>ROUND(E1129*U1129,2)</f>
        <v>0.71</v>
      </c>
      <c r="W1129" s="221"/>
      <c r="X1129" s="221" t="s">
        <v>207</v>
      </c>
      <c r="Y1129" s="221" t="s">
        <v>208</v>
      </c>
      <c r="Z1129" s="210"/>
      <c r="AA1129" s="210"/>
      <c r="AB1129" s="210"/>
      <c r="AC1129" s="210"/>
      <c r="AD1129" s="210"/>
      <c r="AE1129" s="210"/>
      <c r="AF1129" s="210"/>
      <c r="AG1129" s="210" t="s">
        <v>209</v>
      </c>
      <c r="AH1129" s="210"/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2" x14ac:dyDescent="0.2">
      <c r="A1130" s="217"/>
      <c r="B1130" s="218"/>
      <c r="C1130" s="255" t="s">
        <v>1190</v>
      </c>
      <c r="D1130" s="223"/>
      <c r="E1130" s="224"/>
      <c r="F1130" s="221"/>
      <c r="G1130" s="221"/>
      <c r="H1130" s="221"/>
      <c r="I1130" s="221"/>
      <c r="J1130" s="221"/>
      <c r="K1130" s="221"/>
      <c r="L1130" s="221"/>
      <c r="M1130" s="221"/>
      <c r="N1130" s="220"/>
      <c r="O1130" s="220"/>
      <c r="P1130" s="220"/>
      <c r="Q1130" s="220"/>
      <c r="R1130" s="221"/>
      <c r="S1130" s="221"/>
      <c r="T1130" s="221"/>
      <c r="U1130" s="221"/>
      <c r="V1130" s="221"/>
      <c r="W1130" s="221"/>
      <c r="X1130" s="221"/>
      <c r="Y1130" s="221"/>
      <c r="Z1130" s="210"/>
      <c r="AA1130" s="210"/>
      <c r="AB1130" s="210"/>
      <c r="AC1130" s="210"/>
      <c r="AD1130" s="210"/>
      <c r="AE1130" s="210"/>
      <c r="AF1130" s="210"/>
      <c r="AG1130" s="210" t="s">
        <v>213</v>
      </c>
      <c r="AH1130" s="210">
        <v>0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3" x14ac:dyDescent="0.2">
      <c r="A1131" s="217"/>
      <c r="B1131" s="218"/>
      <c r="C1131" s="255" t="s">
        <v>1191</v>
      </c>
      <c r="D1131" s="223"/>
      <c r="E1131" s="224">
        <v>10.96</v>
      </c>
      <c r="F1131" s="221"/>
      <c r="G1131" s="221"/>
      <c r="H1131" s="221"/>
      <c r="I1131" s="221"/>
      <c r="J1131" s="221"/>
      <c r="K1131" s="221"/>
      <c r="L1131" s="221"/>
      <c r="M1131" s="221"/>
      <c r="N1131" s="220"/>
      <c r="O1131" s="220"/>
      <c r="P1131" s="220"/>
      <c r="Q1131" s="220"/>
      <c r="R1131" s="221"/>
      <c r="S1131" s="221"/>
      <c r="T1131" s="221"/>
      <c r="U1131" s="221"/>
      <c r="V1131" s="221"/>
      <c r="W1131" s="221"/>
      <c r="X1131" s="221"/>
      <c r="Y1131" s="221"/>
      <c r="Z1131" s="210"/>
      <c r="AA1131" s="210"/>
      <c r="AB1131" s="210"/>
      <c r="AC1131" s="210"/>
      <c r="AD1131" s="210"/>
      <c r="AE1131" s="210"/>
      <c r="AF1131" s="210"/>
      <c r="AG1131" s="210" t="s">
        <v>213</v>
      </c>
      <c r="AH1131" s="210">
        <v>0</v>
      </c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2" x14ac:dyDescent="0.2">
      <c r="A1132" s="217"/>
      <c r="B1132" s="218"/>
      <c r="C1132" s="256"/>
      <c r="D1132" s="246"/>
      <c r="E1132" s="246"/>
      <c r="F1132" s="246"/>
      <c r="G1132" s="246"/>
      <c r="H1132" s="221"/>
      <c r="I1132" s="221"/>
      <c r="J1132" s="221"/>
      <c r="K1132" s="221"/>
      <c r="L1132" s="221"/>
      <c r="M1132" s="221"/>
      <c r="N1132" s="220"/>
      <c r="O1132" s="220"/>
      <c r="P1132" s="220"/>
      <c r="Q1132" s="220"/>
      <c r="R1132" s="221"/>
      <c r="S1132" s="221"/>
      <c r="T1132" s="221"/>
      <c r="U1132" s="221"/>
      <c r="V1132" s="221"/>
      <c r="W1132" s="221"/>
      <c r="X1132" s="221"/>
      <c r="Y1132" s="221"/>
      <c r="Z1132" s="210"/>
      <c r="AA1132" s="210"/>
      <c r="AB1132" s="210"/>
      <c r="AC1132" s="210"/>
      <c r="AD1132" s="210"/>
      <c r="AE1132" s="210"/>
      <c r="AF1132" s="210"/>
      <c r="AG1132" s="210" t="s">
        <v>214</v>
      </c>
      <c r="AH1132" s="210"/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ht="22.5" outlineLevel="1" x14ac:dyDescent="0.2">
      <c r="A1133" s="237">
        <v>282</v>
      </c>
      <c r="B1133" s="238" t="s">
        <v>1230</v>
      </c>
      <c r="C1133" s="253" t="s">
        <v>1231</v>
      </c>
      <c r="D1133" s="239" t="s">
        <v>254</v>
      </c>
      <c r="E1133" s="240">
        <v>10.96</v>
      </c>
      <c r="F1133" s="241"/>
      <c r="G1133" s="242">
        <f>ROUND(E1133*F1133,2)</f>
        <v>0</v>
      </c>
      <c r="H1133" s="241"/>
      <c r="I1133" s="242">
        <f>ROUND(E1133*H1133,2)</f>
        <v>0</v>
      </c>
      <c r="J1133" s="241"/>
      <c r="K1133" s="242">
        <f>ROUND(E1133*J1133,2)</f>
        <v>0</v>
      </c>
      <c r="L1133" s="242">
        <v>21</v>
      </c>
      <c r="M1133" s="242">
        <f>G1133*(1+L1133/100)</f>
        <v>0</v>
      </c>
      <c r="N1133" s="240">
        <v>3.0000000000000001E-3</v>
      </c>
      <c r="O1133" s="240">
        <f>ROUND(E1133*N1133,2)</f>
        <v>0.03</v>
      </c>
      <c r="P1133" s="240">
        <v>0</v>
      </c>
      <c r="Q1133" s="240">
        <f>ROUND(E1133*P1133,2)</f>
        <v>0</v>
      </c>
      <c r="R1133" s="242" t="s">
        <v>1215</v>
      </c>
      <c r="S1133" s="242" t="s">
        <v>205</v>
      </c>
      <c r="T1133" s="243" t="s">
        <v>206</v>
      </c>
      <c r="U1133" s="221">
        <v>0.32200000000000001</v>
      </c>
      <c r="V1133" s="221">
        <f>ROUND(E1133*U1133,2)</f>
        <v>3.53</v>
      </c>
      <c r="W1133" s="221"/>
      <c r="X1133" s="221" t="s">
        <v>207</v>
      </c>
      <c r="Y1133" s="221" t="s">
        <v>208</v>
      </c>
      <c r="Z1133" s="210"/>
      <c r="AA1133" s="210"/>
      <c r="AB1133" s="210"/>
      <c r="AC1133" s="210"/>
      <c r="AD1133" s="210"/>
      <c r="AE1133" s="210"/>
      <c r="AF1133" s="210"/>
      <c r="AG1133" s="210" t="s">
        <v>209</v>
      </c>
      <c r="AH1133" s="210"/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2" x14ac:dyDescent="0.2">
      <c r="A1134" s="217"/>
      <c r="B1134" s="218"/>
      <c r="C1134" s="257"/>
      <c r="D1134" s="248"/>
      <c r="E1134" s="248"/>
      <c r="F1134" s="248"/>
      <c r="G1134" s="248"/>
      <c r="H1134" s="221"/>
      <c r="I1134" s="221"/>
      <c r="J1134" s="221"/>
      <c r="K1134" s="221"/>
      <c r="L1134" s="221"/>
      <c r="M1134" s="221"/>
      <c r="N1134" s="220"/>
      <c r="O1134" s="220"/>
      <c r="P1134" s="220"/>
      <c r="Q1134" s="220"/>
      <c r="R1134" s="221"/>
      <c r="S1134" s="221"/>
      <c r="T1134" s="221"/>
      <c r="U1134" s="221"/>
      <c r="V1134" s="221"/>
      <c r="W1134" s="221"/>
      <c r="X1134" s="221"/>
      <c r="Y1134" s="221"/>
      <c r="Z1134" s="210"/>
      <c r="AA1134" s="210"/>
      <c r="AB1134" s="210"/>
      <c r="AC1134" s="210"/>
      <c r="AD1134" s="210"/>
      <c r="AE1134" s="210"/>
      <c r="AF1134" s="210"/>
      <c r="AG1134" s="210" t="s">
        <v>214</v>
      </c>
      <c r="AH1134" s="210"/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ht="33.75" outlineLevel="1" x14ac:dyDescent="0.2">
      <c r="A1135" s="237">
        <v>283</v>
      </c>
      <c r="B1135" s="238" t="s">
        <v>1232</v>
      </c>
      <c r="C1135" s="253" t="s">
        <v>1233</v>
      </c>
      <c r="D1135" s="239" t="s">
        <v>254</v>
      </c>
      <c r="E1135" s="240">
        <v>10.96</v>
      </c>
      <c r="F1135" s="241"/>
      <c r="G1135" s="242">
        <f>ROUND(E1135*F1135,2)</f>
        <v>0</v>
      </c>
      <c r="H1135" s="241"/>
      <c r="I1135" s="242">
        <f>ROUND(E1135*H1135,2)</f>
        <v>0</v>
      </c>
      <c r="J1135" s="241"/>
      <c r="K1135" s="242">
        <f>ROUND(E1135*J1135,2)</f>
        <v>0</v>
      </c>
      <c r="L1135" s="242">
        <v>21</v>
      </c>
      <c r="M1135" s="242">
        <f>G1135*(1+L1135/100)</f>
        <v>0</v>
      </c>
      <c r="N1135" s="240">
        <v>3.0000000000000001E-3</v>
      </c>
      <c r="O1135" s="240">
        <f>ROUND(E1135*N1135,2)</f>
        <v>0.03</v>
      </c>
      <c r="P1135" s="240">
        <v>0</v>
      </c>
      <c r="Q1135" s="240">
        <f>ROUND(E1135*P1135,2)</f>
        <v>0</v>
      </c>
      <c r="R1135" s="242" t="s">
        <v>1215</v>
      </c>
      <c r="S1135" s="242" t="s">
        <v>205</v>
      </c>
      <c r="T1135" s="243" t="s">
        <v>206</v>
      </c>
      <c r="U1135" s="221">
        <v>1.7999999999999999E-2</v>
      </c>
      <c r="V1135" s="221">
        <f>ROUND(E1135*U1135,2)</f>
        <v>0.2</v>
      </c>
      <c r="W1135" s="221"/>
      <c r="X1135" s="221" t="s">
        <v>207</v>
      </c>
      <c r="Y1135" s="221" t="s">
        <v>208</v>
      </c>
      <c r="Z1135" s="210"/>
      <c r="AA1135" s="210"/>
      <c r="AB1135" s="210"/>
      <c r="AC1135" s="210"/>
      <c r="AD1135" s="210"/>
      <c r="AE1135" s="210"/>
      <c r="AF1135" s="210"/>
      <c r="AG1135" s="210" t="s">
        <v>209</v>
      </c>
      <c r="AH1135" s="210"/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2" x14ac:dyDescent="0.2">
      <c r="A1136" s="217"/>
      <c r="B1136" s="218"/>
      <c r="C1136" s="257"/>
      <c r="D1136" s="248"/>
      <c r="E1136" s="248"/>
      <c r="F1136" s="248"/>
      <c r="G1136" s="248"/>
      <c r="H1136" s="221"/>
      <c r="I1136" s="221"/>
      <c r="J1136" s="221"/>
      <c r="K1136" s="221"/>
      <c r="L1136" s="221"/>
      <c r="M1136" s="221"/>
      <c r="N1136" s="220"/>
      <c r="O1136" s="220"/>
      <c r="P1136" s="220"/>
      <c r="Q1136" s="220"/>
      <c r="R1136" s="221"/>
      <c r="S1136" s="221"/>
      <c r="T1136" s="221"/>
      <c r="U1136" s="221"/>
      <c r="V1136" s="221"/>
      <c r="W1136" s="221"/>
      <c r="X1136" s="221"/>
      <c r="Y1136" s="221"/>
      <c r="Z1136" s="210"/>
      <c r="AA1136" s="210"/>
      <c r="AB1136" s="210"/>
      <c r="AC1136" s="210"/>
      <c r="AD1136" s="210"/>
      <c r="AE1136" s="210"/>
      <c r="AF1136" s="210"/>
      <c r="AG1136" s="210" t="s">
        <v>214</v>
      </c>
      <c r="AH1136" s="210"/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outlineLevel="1" x14ac:dyDescent="0.2">
      <c r="A1137" s="237">
        <v>284</v>
      </c>
      <c r="B1137" s="238" t="s">
        <v>1234</v>
      </c>
      <c r="C1137" s="253" t="s">
        <v>1235</v>
      </c>
      <c r="D1137" s="239" t="s">
        <v>263</v>
      </c>
      <c r="E1137" s="240">
        <v>3.6026699999999998</v>
      </c>
      <c r="F1137" s="241"/>
      <c r="G1137" s="242">
        <f>ROUND(E1137*F1137,2)</f>
        <v>0</v>
      </c>
      <c r="H1137" s="241"/>
      <c r="I1137" s="242">
        <f>ROUND(E1137*H1137,2)</f>
        <v>0</v>
      </c>
      <c r="J1137" s="241"/>
      <c r="K1137" s="242">
        <f>ROUND(E1137*J1137,2)</f>
        <v>0</v>
      </c>
      <c r="L1137" s="242">
        <v>21</v>
      </c>
      <c r="M1137" s="242">
        <f>G1137*(1+L1137/100)</f>
        <v>0</v>
      </c>
      <c r="N1137" s="240">
        <v>0</v>
      </c>
      <c r="O1137" s="240">
        <f>ROUND(E1137*N1137,2)</f>
        <v>0</v>
      </c>
      <c r="P1137" s="240">
        <v>0</v>
      </c>
      <c r="Q1137" s="240">
        <f>ROUND(E1137*P1137,2)</f>
        <v>0</v>
      </c>
      <c r="R1137" s="242" t="s">
        <v>1215</v>
      </c>
      <c r="S1137" s="242" t="s">
        <v>205</v>
      </c>
      <c r="T1137" s="243" t="s">
        <v>206</v>
      </c>
      <c r="U1137" s="221">
        <v>1.321</v>
      </c>
      <c r="V1137" s="221">
        <f>ROUND(E1137*U1137,2)</f>
        <v>4.76</v>
      </c>
      <c r="W1137" s="221"/>
      <c r="X1137" s="221" t="s">
        <v>795</v>
      </c>
      <c r="Y1137" s="221" t="s">
        <v>208</v>
      </c>
      <c r="Z1137" s="210"/>
      <c r="AA1137" s="210"/>
      <c r="AB1137" s="210"/>
      <c r="AC1137" s="210"/>
      <c r="AD1137" s="210"/>
      <c r="AE1137" s="210"/>
      <c r="AF1137" s="210"/>
      <c r="AG1137" s="210" t="s">
        <v>796</v>
      </c>
      <c r="AH1137" s="210"/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outlineLevel="2" x14ac:dyDescent="0.2">
      <c r="A1138" s="217"/>
      <c r="B1138" s="218"/>
      <c r="C1138" s="254" t="s">
        <v>875</v>
      </c>
      <c r="D1138" s="244"/>
      <c r="E1138" s="244"/>
      <c r="F1138" s="244"/>
      <c r="G1138" s="244"/>
      <c r="H1138" s="221"/>
      <c r="I1138" s="221"/>
      <c r="J1138" s="221"/>
      <c r="K1138" s="221"/>
      <c r="L1138" s="221"/>
      <c r="M1138" s="221"/>
      <c r="N1138" s="220"/>
      <c r="O1138" s="220"/>
      <c r="P1138" s="220"/>
      <c r="Q1138" s="220"/>
      <c r="R1138" s="221"/>
      <c r="S1138" s="221"/>
      <c r="T1138" s="221"/>
      <c r="U1138" s="221"/>
      <c r="V1138" s="221"/>
      <c r="W1138" s="221"/>
      <c r="X1138" s="221"/>
      <c r="Y1138" s="221"/>
      <c r="Z1138" s="210"/>
      <c r="AA1138" s="210"/>
      <c r="AB1138" s="210"/>
      <c r="AC1138" s="210"/>
      <c r="AD1138" s="210"/>
      <c r="AE1138" s="210"/>
      <c r="AF1138" s="210"/>
      <c r="AG1138" s="210" t="s">
        <v>211</v>
      </c>
      <c r="AH1138" s="210"/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2" x14ac:dyDescent="0.2">
      <c r="A1139" s="217"/>
      <c r="B1139" s="218"/>
      <c r="C1139" s="256"/>
      <c r="D1139" s="246"/>
      <c r="E1139" s="246"/>
      <c r="F1139" s="246"/>
      <c r="G1139" s="246"/>
      <c r="H1139" s="221"/>
      <c r="I1139" s="221"/>
      <c r="J1139" s="221"/>
      <c r="K1139" s="221"/>
      <c r="L1139" s="221"/>
      <c r="M1139" s="221"/>
      <c r="N1139" s="220"/>
      <c r="O1139" s="220"/>
      <c r="P1139" s="220"/>
      <c r="Q1139" s="220"/>
      <c r="R1139" s="221"/>
      <c r="S1139" s="221"/>
      <c r="T1139" s="221"/>
      <c r="U1139" s="221"/>
      <c r="V1139" s="221"/>
      <c r="W1139" s="221"/>
      <c r="X1139" s="221"/>
      <c r="Y1139" s="221"/>
      <c r="Z1139" s="210"/>
      <c r="AA1139" s="210"/>
      <c r="AB1139" s="210"/>
      <c r="AC1139" s="210"/>
      <c r="AD1139" s="210"/>
      <c r="AE1139" s="210"/>
      <c r="AF1139" s="210"/>
      <c r="AG1139" s="210" t="s">
        <v>214</v>
      </c>
      <c r="AH1139" s="210"/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x14ac:dyDescent="0.2">
      <c r="A1140" s="230" t="s">
        <v>199</v>
      </c>
      <c r="B1140" s="231" t="s">
        <v>155</v>
      </c>
      <c r="C1140" s="252" t="s">
        <v>156</v>
      </c>
      <c r="D1140" s="232"/>
      <c r="E1140" s="233"/>
      <c r="F1140" s="234"/>
      <c r="G1140" s="234">
        <f>SUMIF(AG1141:AG1163,"&lt;&gt;NOR",G1141:G1163)</f>
        <v>0</v>
      </c>
      <c r="H1140" s="234"/>
      <c r="I1140" s="234">
        <f>SUM(I1141:I1163)</f>
        <v>0</v>
      </c>
      <c r="J1140" s="234"/>
      <c r="K1140" s="234">
        <f>SUM(K1141:K1163)</f>
        <v>0</v>
      </c>
      <c r="L1140" s="234"/>
      <c r="M1140" s="234">
        <f>SUM(M1141:M1163)</f>
        <v>0</v>
      </c>
      <c r="N1140" s="233"/>
      <c r="O1140" s="233">
        <f>SUM(O1141:O1163)</f>
        <v>3.0100000000000002</v>
      </c>
      <c r="P1140" s="233"/>
      <c r="Q1140" s="233">
        <f>SUM(Q1141:Q1163)</f>
        <v>0</v>
      </c>
      <c r="R1140" s="234"/>
      <c r="S1140" s="234"/>
      <c r="T1140" s="235"/>
      <c r="U1140" s="229"/>
      <c r="V1140" s="229">
        <f>SUM(V1141:V1163)</f>
        <v>246.58</v>
      </c>
      <c r="W1140" s="229"/>
      <c r="X1140" s="229"/>
      <c r="Y1140" s="229"/>
      <c r="AG1140" t="s">
        <v>200</v>
      </c>
    </row>
    <row r="1141" spans="1:60" outlineLevel="1" x14ac:dyDescent="0.2">
      <c r="A1141" s="237">
        <v>285</v>
      </c>
      <c r="B1141" s="238" t="s">
        <v>1236</v>
      </c>
      <c r="C1141" s="253" t="s">
        <v>1237</v>
      </c>
      <c r="D1141" s="239" t="s">
        <v>254</v>
      </c>
      <c r="E1141" s="240">
        <v>171.45599999999999</v>
      </c>
      <c r="F1141" s="241"/>
      <c r="G1141" s="242">
        <f>ROUND(E1141*F1141,2)</f>
        <v>0</v>
      </c>
      <c r="H1141" s="241"/>
      <c r="I1141" s="242">
        <f>ROUND(E1141*H1141,2)</f>
        <v>0</v>
      </c>
      <c r="J1141" s="241"/>
      <c r="K1141" s="242">
        <f>ROUND(E1141*J1141,2)</f>
        <v>0</v>
      </c>
      <c r="L1141" s="242">
        <v>21</v>
      </c>
      <c r="M1141" s="242">
        <f>G1141*(1+L1141/100)</f>
        <v>0</v>
      </c>
      <c r="N1141" s="240">
        <v>0</v>
      </c>
      <c r="O1141" s="240">
        <f>ROUND(E1141*N1141,2)</f>
        <v>0</v>
      </c>
      <c r="P1141" s="240">
        <v>0</v>
      </c>
      <c r="Q1141" s="240">
        <f>ROUND(E1141*P1141,2)</f>
        <v>0</v>
      </c>
      <c r="R1141" s="242" t="s">
        <v>1140</v>
      </c>
      <c r="S1141" s="242" t="s">
        <v>205</v>
      </c>
      <c r="T1141" s="243" t="s">
        <v>206</v>
      </c>
      <c r="U1141" s="221">
        <v>0.24</v>
      </c>
      <c r="V1141" s="221">
        <f>ROUND(E1141*U1141,2)</f>
        <v>41.15</v>
      </c>
      <c r="W1141" s="221"/>
      <c r="X1141" s="221" t="s">
        <v>207</v>
      </c>
      <c r="Y1141" s="221" t="s">
        <v>208</v>
      </c>
      <c r="Z1141" s="210"/>
      <c r="AA1141" s="210"/>
      <c r="AB1141" s="210"/>
      <c r="AC1141" s="210"/>
      <c r="AD1141" s="210"/>
      <c r="AE1141" s="210"/>
      <c r="AF1141" s="210"/>
      <c r="AG1141" s="210" t="s">
        <v>209</v>
      </c>
      <c r="AH1141" s="210"/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outlineLevel="2" x14ac:dyDescent="0.2">
      <c r="A1142" s="217"/>
      <c r="B1142" s="218"/>
      <c r="C1142" s="255" t="s">
        <v>589</v>
      </c>
      <c r="D1142" s="223"/>
      <c r="E1142" s="224">
        <v>30.8</v>
      </c>
      <c r="F1142" s="221"/>
      <c r="G1142" s="221"/>
      <c r="H1142" s="221"/>
      <c r="I1142" s="221"/>
      <c r="J1142" s="221"/>
      <c r="K1142" s="221"/>
      <c r="L1142" s="221"/>
      <c r="M1142" s="221"/>
      <c r="N1142" s="220"/>
      <c r="O1142" s="220"/>
      <c r="P1142" s="220"/>
      <c r="Q1142" s="220"/>
      <c r="R1142" s="221"/>
      <c r="S1142" s="221"/>
      <c r="T1142" s="221"/>
      <c r="U1142" s="221"/>
      <c r="V1142" s="221"/>
      <c r="W1142" s="221"/>
      <c r="X1142" s="221"/>
      <c r="Y1142" s="221"/>
      <c r="Z1142" s="210"/>
      <c r="AA1142" s="210"/>
      <c r="AB1142" s="210"/>
      <c r="AC1142" s="210"/>
      <c r="AD1142" s="210"/>
      <c r="AE1142" s="210"/>
      <c r="AF1142" s="210"/>
      <c r="AG1142" s="210" t="s">
        <v>213</v>
      </c>
      <c r="AH1142" s="210">
        <v>0</v>
      </c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3" x14ac:dyDescent="0.2">
      <c r="A1143" s="217"/>
      <c r="B1143" s="218"/>
      <c r="C1143" s="255" t="s">
        <v>590</v>
      </c>
      <c r="D1143" s="223"/>
      <c r="E1143" s="224">
        <v>37.1</v>
      </c>
      <c r="F1143" s="221"/>
      <c r="G1143" s="221"/>
      <c r="H1143" s="221"/>
      <c r="I1143" s="221"/>
      <c r="J1143" s="221"/>
      <c r="K1143" s="221"/>
      <c r="L1143" s="221"/>
      <c r="M1143" s="221"/>
      <c r="N1143" s="220"/>
      <c r="O1143" s="220"/>
      <c r="P1143" s="220"/>
      <c r="Q1143" s="220"/>
      <c r="R1143" s="221"/>
      <c r="S1143" s="221"/>
      <c r="T1143" s="221"/>
      <c r="U1143" s="221"/>
      <c r="V1143" s="221"/>
      <c r="W1143" s="221"/>
      <c r="X1143" s="221"/>
      <c r="Y1143" s="221"/>
      <c r="Z1143" s="210"/>
      <c r="AA1143" s="210"/>
      <c r="AB1143" s="210"/>
      <c r="AC1143" s="210"/>
      <c r="AD1143" s="210"/>
      <c r="AE1143" s="210"/>
      <c r="AF1143" s="210"/>
      <c r="AG1143" s="210" t="s">
        <v>213</v>
      </c>
      <c r="AH1143" s="210">
        <v>0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outlineLevel="3" x14ac:dyDescent="0.2">
      <c r="A1144" s="217"/>
      <c r="B1144" s="218"/>
      <c r="C1144" s="255" t="s">
        <v>591</v>
      </c>
      <c r="D1144" s="223"/>
      <c r="E1144" s="224">
        <v>68.852000000000004</v>
      </c>
      <c r="F1144" s="221"/>
      <c r="G1144" s="221"/>
      <c r="H1144" s="221"/>
      <c r="I1144" s="221"/>
      <c r="J1144" s="221"/>
      <c r="K1144" s="221"/>
      <c r="L1144" s="221"/>
      <c r="M1144" s="221"/>
      <c r="N1144" s="220"/>
      <c r="O1144" s="220"/>
      <c r="P1144" s="220"/>
      <c r="Q1144" s="220"/>
      <c r="R1144" s="221"/>
      <c r="S1144" s="221"/>
      <c r="T1144" s="221"/>
      <c r="U1144" s="221"/>
      <c r="V1144" s="221"/>
      <c r="W1144" s="221"/>
      <c r="X1144" s="221"/>
      <c r="Y1144" s="221"/>
      <c r="Z1144" s="210"/>
      <c r="AA1144" s="210"/>
      <c r="AB1144" s="210"/>
      <c r="AC1144" s="210"/>
      <c r="AD1144" s="210"/>
      <c r="AE1144" s="210"/>
      <c r="AF1144" s="210"/>
      <c r="AG1144" s="210" t="s">
        <v>213</v>
      </c>
      <c r="AH1144" s="210">
        <v>0</v>
      </c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3" x14ac:dyDescent="0.2">
      <c r="A1145" s="217"/>
      <c r="B1145" s="218"/>
      <c r="C1145" s="255" t="s">
        <v>592</v>
      </c>
      <c r="D1145" s="223"/>
      <c r="E1145" s="224">
        <v>34.704000000000001</v>
      </c>
      <c r="F1145" s="221"/>
      <c r="G1145" s="221"/>
      <c r="H1145" s="221"/>
      <c r="I1145" s="221"/>
      <c r="J1145" s="221"/>
      <c r="K1145" s="221"/>
      <c r="L1145" s="221"/>
      <c r="M1145" s="221"/>
      <c r="N1145" s="220"/>
      <c r="O1145" s="220"/>
      <c r="P1145" s="220"/>
      <c r="Q1145" s="220"/>
      <c r="R1145" s="221"/>
      <c r="S1145" s="221"/>
      <c r="T1145" s="221"/>
      <c r="U1145" s="221"/>
      <c r="V1145" s="221"/>
      <c r="W1145" s="221"/>
      <c r="X1145" s="221"/>
      <c r="Y1145" s="221"/>
      <c r="Z1145" s="210"/>
      <c r="AA1145" s="210"/>
      <c r="AB1145" s="210"/>
      <c r="AC1145" s="210"/>
      <c r="AD1145" s="210"/>
      <c r="AE1145" s="210"/>
      <c r="AF1145" s="210"/>
      <c r="AG1145" s="210" t="s">
        <v>213</v>
      </c>
      <c r="AH1145" s="210">
        <v>0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2" x14ac:dyDescent="0.2">
      <c r="A1146" s="217"/>
      <c r="B1146" s="218"/>
      <c r="C1146" s="256"/>
      <c r="D1146" s="246"/>
      <c r="E1146" s="246"/>
      <c r="F1146" s="246"/>
      <c r="G1146" s="246"/>
      <c r="H1146" s="221"/>
      <c r="I1146" s="221"/>
      <c r="J1146" s="221"/>
      <c r="K1146" s="221"/>
      <c r="L1146" s="221"/>
      <c r="M1146" s="221"/>
      <c r="N1146" s="220"/>
      <c r="O1146" s="220"/>
      <c r="P1146" s="220"/>
      <c r="Q1146" s="220"/>
      <c r="R1146" s="221"/>
      <c r="S1146" s="221"/>
      <c r="T1146" s="221"/>
      <c r="U1146" s="221"/>
      <c r="V1146" s="221"/>
      <c r="W1146" s="221"/>
      <c r="X1146" s="221"/>
      <c r="Y1146" s="221"/>
      <c r="Z1146" s="210"/>
      <c r="AA1146" s="210"/>
      <c r="AB1146" s="210"/>
      <c r="AC1146" s="210"/>
      <c r="AD1146" s="210"/>
      <c r="AE1146" s="210"/>
      <c r="AF1146" s="210"/>
      <c r="AG1146" s="210" t="s">
        <v>214</v>
      </c>
      <c r="AH1146" s="210"/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ht="33.75" outlineLevel="1" x14ac:dyDescent="0.2">
      <c r="A1147" s="237">
        <v>286</v>
      </c>
      <c r="B1147" s="238" t="s">
        <v>1238</v>
      </c>
      <c r="C1147" s="253" t="s">
        <v>1239</v>
      </c>
      <c r="D1147" s="239" t="s">
        <v>254</v>
      </c>
      <c r="E1147" s="240">
        <v>171.45599999999999</v>
      </c>
      <c r="F1147" s="241"/>
      <c r="G1147" s="242">
        <f>ROUND(E1147*F1147,2)</f>
        <v>0</v>
      </c>
      <c r="H1147" s="241"/>
      <c r="I1147" s="242">
        <f>ROUND(E1147*H1147,2)</f>
        <v>0</v>
      </c>
      <c r="J1147" s="241"/>
      <c r="K1147" s="242">
        <f>ROUND(E1147*J1147,2)</f>
        <v>0</v>
      </c>
      <c r="L1147" s="242">
        <v>21</v>
      </c>
      <c r="M1147" s="242">
        <f>G1147*(1+L1147/100)</f>
        <v>0</v>
      </c>
      <c r="N1147" s="240">
        <v>1.6000000000000001E-4</v>
      </c>
      <c r="O1147" s="240">
        <f>ROUND(E1147*N1147,2)</f>
        <v>0.03</v>
      </c>
      <c r="P1147" s="240">
        <v>0</v>
      </c>
      <c r="Q1147" s="240">
        <f>ROUND(E1147*P1147,2)</f>
        <v>0</v>
      </c>
      <c r="R1147" s="242" t="s">
        <v>1140</v>
      </c>
      <c r="S1147" s="242" t="s">
        <v>205</v>
      </c>
      <c r="T1147" s="243" t="s">
        <v>206</v>
      </c>
      <c r="U1147" s="221">
        <v>0.05</v>
      </c>
      <c r="V1147" s="221">
        <f>ROUND(E1147*U1147,2)</f>
        <v>8.57</v>
      </c>
      <c r="W1147" s="221"/>
      <c r="X1147" s="221" t="s">
        <v>207</v>
      </c>
      <c r="Y1147" s="221" t="s">
        <v>208</v>
      </c>
      <c r="Z1147" s="210"/>
      <c r="AA1147" s="210"/>
      <c r="AB1147" s="210"/>
      <c r="AC1147" s="210"/>
      <c r="AD1147" s="210"/>
      <c r="AE1147" s="210"/>
      <c r="AF1147" s="210"/>
      <c r="AG1147" s="210" t="s">
        <v>209</v>
      </c>
      <c r="AH1147" s="210"/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2" x14ac:dyDescent="0.2">
      <c r="A1148" s="217"/>
      <c r="B1148" s="218"/>
      <c r="C1148" s="259" t="s">
        <v>1240</v>
      </c>
      <c r="D1148" s="250"/>
      <c r="E1148" s="250"/>
      <c r="F1148" s="250"/>
      <c r="G1148" s="250"/>
      <c r="H1148" s="221"/>
      <c r="I1148" s="221"/>
      <c r="J1148" s="221"/>
      <c r="K1148" s="221"/>
      <c r="L1148" s="221"/>
      <c r="M1148" s="221"/>
      <c r="N1148" s="220"/>
      <c r="O1148" s="220"/>
      <c r="P1148" s="220"/>
      <c r="Q1148" s="220"/>
      <c r="R1148" s="221"/>
      <c r="S1148" s="221"/>
      <c r="T1148" s="221"/>
      <c r="U1148" s="221"/>
      <c r="V1148" s="221"/>
      <c r="W1148" s="221"/>
      <c r="X1148" s="221"/>
      <c r="Y1148" s="221"/>
      <c r="Z1148" s="210"/>
      <c r="AA1148" s="210"/>
      <c r="AB1148" s="210"/>
      <c r="AC1148" s="210"/>
      <c r="AD1148" s="210"/>
      <c r="AE1148" s="210"/>
      <c r="AF1148" s="210"/>
      <c r="AG1148" s="210" t="s">
        <v>260</v>
      </c>
      <c r="AH1148" s="210"/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2" x14ac:dyDescent="0.2">
      <c r="A1149" s="217"/>
      <c r="B1149" s="218"/>
      <c r="C1149" s="256"/>
      <c r="D1149" s="246"/>
      <c r="E1149" s="246"/>
      <c r="F1149" s="246"/>
      <c r="G1149" s="246"/>
      <c r="H1149" s="221"/>
      <c r="I1149" s="221"/>
      <c r="J1149" s="221"/>
      <c r="K1149" s="221"/>
      <c r="L1149" s="221"/>
      <c r="M1149" s="221"/>
      <c r="N1149" s="220"/>
      <c r="O1149" s="220"/>
      <c r="P1149" s="220"/>
      <c r="Q1149" s="220"/>
      <c r="R1149" s="221"/>
      <c r="S1149" s="221"/>
      <c r="T1149" s="221"/>
      <c r="U1149" s="221"/>
      <c r="V1149" s="221"/>
      <c r="W1149" s="221"/>
      <c r="X1149" s="221"/>
      <c r="Y1149" s="221"/>
      <c r="Z1149" s="210"/>
      <c r="AA1149" s="210"/>
      <c r="AB1149" s="210"/>
      <c r="AC1149" s="210"/>
      <c r="AD1149" s="210"/>
      <c r="AE1149" s="210"/>
      <c r="AF1149" s="210"/>
      <c r="AG1149" s="210" t="s">
        <v>214</v>
      </c>
      <c r="AH1149" s="210"/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ht="33.75" outlineLevel="1" x14ac:dyDescent="0.2">
      <c r="A1150" s="237">
        <v>287</v>
      </c>
      <c r="B1150" s="238" t="s">
        <v>1241</v>
      </c>
      <c r="C1150" s="253" t="s">
        <v>1242</v>
      </c>
      <c r="D1150" s="239" t="s">
        <v>254</v>
      </c>
      <c r="E1150" s="240">
        <v>171.45599999999999</v>
      </c>
      <c r="F1150" s="241"/>
      <c r="G1150" s="242">
        <f>ROUND(E1150*F1150,2)</f>
        <v>0</v>
      </c>
      <c r="H1150" s="241"/>
      <c r="I1150" s="242">
        <f>ROUND(E1150*H1150,2)</f>
        <v>0</v>
      </c>
      <c r="J1150" s="241"/>
      <c r="K1150" s="242">
        <f>ROUND(E1150*J1150,2)</f>
        <v>0</v>
      </c>
      <c r="L1150" s="242">
        <v>21</v>
      </c>
      <c r="M1150" s="242">
        <f>G1150*(1+L1150/100)</f>
        <v>0</v>
      </c>
      <c r="N1150" s="240">
        <v>3.0899999999999999E-3</v>
      </c>
      <c r="O1150" s="240">
        <f>ROUND(E1150*N1150,2)</f>
        <v>0.53</v>
      </c>
      <c r="P1150" s="240">
        <v>0</v>
      </c>
      <c r="Q1150" s="240">
        <f>ROUND(E1150*P1150,2)</f>
        <v>0</v>
      </c>
      <c r="R1150" s="242" t="s">
        <v>1140</v>
      </c>
      <c r="S1150" s="242" t="s">
        <v>206</v>
      </c>
      <c r="T1150" s="243" t="s">
        <v>206</v>
      </c>
      <c r="U1150" s="221">
        <v>1.1259999999999999</v>
      </c>
      <c r="V1150" s="221">
        <f>ROUND(E1150*U1150,2)</f>
        <v>193.06</v>
      </c>
      <c r="W1150" s="221"/>
      <c r="X1150" s="221" t="s">
        <v>207</v>
      </c>
      <c r="Y1150" s="221" t="s">
        <v>208</v>
      </c>
      <c r="Z1150" s="210"/>
      <c r="AA1150" s="210"/>
      <c r="AB1150" s="210"/>
      <c r="AC1150" s="210"/>
      <c r="AD1150" s="210"/>
      <c r="AE1150" s="210"/>
      <c r="AF1150" s="210"/>
      <c r="AG1150" s="210" t="s">
        <v>209</v>
      </c>
      <c r="AH1150" s="210"/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2" x14ac:dyDescent="0.2">
      <c r="A1151" s="217"/>
      <c r="B1151" s="218"/>
      <c r="C1151" s="255" t="s">
        <v>589</v>
      </c>
      <c r="D1151" s="223"/>
      <c r="E1151" s="224">
        <v>30.8</v>
      </c>
      <c r="F1151" s="221"/>
      <c r="G1151" s="221"/>
      <c r="H1151" s="221"/>
      <c r="I1151" s="221"/>
      <c r="J1151" s="221"/>
      <c r="K1151" s="221"/>
      <c r="L1151" s="221"/>
      <c r="M1151" s="221"/>
      <c r="N1151" s="220"/>
      <c r="O1151" s="220"/>
      <c r="P1151" s="220"/>
      <c r="Q1151" s="220"/>
      <c r="R1151" s="221"/>
      <c r="S1151" s="221"/>
      <c r="T1151" s="221"/>
      <c r="U1151" s="221"/>
      <c r="V1151" s="221"/>
      <c r="W1151" s="221"/>
      <c r="X1151" s="221"/>
      <c r="Y1151" s="221"/>
      <c r="Z1151" s="210"/>
      <c r="AA1151" s="210"/>
      <c r="AB1151" s="210"/>
      <c r="AC1151" s="210"/>
      <c r="AD1151" s="210"/>
      <c r="AE1151" s="210"/>
      <c r="AF1151" s="210"/>
      <c r="AG1151" s="210" t="s">
        <v>213</v>
      </c>
      <c r="AH1151" s="210">
        <v>0</v>
      </c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3" x14ac:dyDescent="0.2">
      <c r="A1152" s="217"/>
      <c r="B1152" s="218"/>
      <c r="C1152" s="255" t="s">
        <v>590</v>
      </c>
      <c r="D1152" s="223"/>
      <c r="E1152" s="224">
        <v>37.1</v>
      </c>
      <c r="F1152" s="221"/>
      <c r="G1152" s="221"/>
      <c r="H1152" s="221"/>
      <c r="I1152" s="221"/>
      <c r="J1152" s="221"/>
      <c r="K1152" s="221"/>
      <c r="L1152" s="221"/>
      <c r="M1152" s="221"/>
      <c r="N1152" s="220"/>
      <c r="O1152" s="220"/>
      <c r="P1152" s="220"/>
      <c r="Q1152" s="220"/>
      <c r="R1152" s="221"/>
      <c r="S1152" s="221"/>
      <c r="T1152" s="221"/>
      <c r="U1152" s="221"/>
      <c r="V1152" s="221"/>
      <c r="W1152" s="221"/>
      <c r="X1152" s="221"/>
      <c r="Y1152" s="221"/>
      <c r="Z1152" s="210"/>
      <c r="AA1152" s="210"/>
      <c r="AB1152" s="210"/>
      <c r="AC1152" s="210"/>
      <c r="AD1152" s="210"/>
      <c r="AE1152" s="210"/>
      <c r="AF1152" s="210"/>
      <c r="AG1152" s="210" t="s">
        <v>213</v>
      </c>
      <c r="AH1152" s="210">
        <v>0</v>
      </c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3" x14ac:dyDescent="0.2">
      <c r="A1153" s="217"/>
      <c r="B1153" s="218"/>
      <c r="C1153" s="255" t="s">
        <v>591</v>
      </c>
      <c r="D1153" s="223"/>
      <c r="E1153" s="224">
        <v>68.852000000000004</v>
      </c>
      <c r="F1153" s="221"/>
      <c r="G1153" s="221"/>
      <c r="H1153" s="221"/>
      <c r="I1153" s="221"/>
      <c r="J1153" s="221"/>
      <c r="K1153" s="221"/>
      <c r="L1153" s="221"/>
      <c r="M1153" s="221"/>
      <c r="N1153" s="220"/>
      <c r="O1153" s="220"/>
      <c r="P1153" s="220"/>
      <c r="Q1153" s="220"/>
      <c r="R1153" s="221"/>
      <c r="S1153" s="221"/>
      <c r="T1153" s="221"/>
      <c r="U1153" s="221"/>
      <c r="V1153" s="221"/>
      <c r="W1153" s="221"/>
      <c r="X1153" s="221"/>
      <c r="Y1153" s="221"/>
      <c r="Z1153" s="210"/>
      <c r="AA1153" s="210"/>
      <c r="AB1153" s="210"/>
      <c r="AC1153" s="210"/>
      <c r="AD1153" s="210"/>
      <c r="AE1153" s="210"/>
      <c r="AF1153" s="210"/>
      <c r="AG1153" s="210" t="s">
        <v>213</v>
      </c>
      <c r="AH1153" s="210">
        <v>0</v>
      </c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3" x14ac:dyDescent="0.2">
      <c r="A1154" s="217"/>
      <c r="B1154" s="218"/>
      <c r="C1154" s="255" t="s">
        <v>592</v>
      </c>
      <c r="D1154" s="223"/>
      <c r="E1154" s="224">
        <v>34.704000000000001</v>
      </c>
      <c r="F1154" s="221"/>
      <c r="G1154" s="221"/>
      <c r="H1154" s="221"/>
      <c r="I1154" s="221"/>
      <c r="J1154" s="221"/>
      <c r="K1154" s="221"/>
      <c r="L1154" s="221"/>
      <c r="M1154" s="221"/>
      <c r="N1154" s="220"/>
      <c r="O1154" s="220"/>
      <c r="P1154" s="220"/>
      <c r="Q1154" s="220"/>
      <c r="R1154" s="221"/>
      <c r="S1154" s="221"/>
      <c r="T1154" s="221"/>
      <c r="U1154" s="221"/>
      <c r="V1154" s="221"/>
      <c r="W1154" s="221"/>
      <c r="X1154" s="221"/>
      <c r="Y1154" s="221"/>
      <c r="Z1154" s="210"/>
      <c r="AA1154" s="210"/>
      <c r="AB1154" s="210"/>
      <c r="AC1154" s="210"/>
      <c r="AD1154" s="210"/>
      <c r="AE1154" s="210"/>
      <c r="AF1154" s="210"/>
      <c r="AG1154" s="210" t="s">
        <v>213</v>
      </c>
      <c r="AH1154" s="210">
        <v>0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2" x14ac:dyDescent="0.2">
      <c r="A1155" s="217"/>
      <c r="B1155" s="218"/>
      <c r="C1155" s="256"/>
      <c r="D1155" s="246"/>
      <c r="E1155" s="246"/>
      <c r="F1155" s="246"/>
      <c r="G1155" s="246"/>
      <c r="H1155" s="221"/>
      <c r="I1155" s="221"/>
      <c r="J1155" s="221"/>
      <c r="K1155" s="221"/>
      <c r="L1155" s="221"/>
      <c r="M1155" s="221"/>
      <c r="N1155" s="220"/>
      <c r="O1155" s="220"/>
      <c r="P1155" s="220"/>
      <c r="Q1155" s="220"/>
      <c r="R1155" s="221"/>
      <c r="S1155" s="221"/>
      <c r="T1155" s="221"/>
      <c r="U1155" s="221"/>
      <c r="V1155" s="221"/>
      <c r="W1155" s="221"/>
      <c r="X1155" s="221"/>
      <c r="Y1155" s="221"/>
      <c r="Z1155" s="210"/>
      <c r="AA1155" s="210"/>
      <c r="AB1155" s="210"/>
      <c r="AC1155" s="210"/>
      <c r="AD1155" s="210"/>
      <c r="AE1155" s="210"/>
      <c r="AF1155" s="210"/>
      <c r="AG1155" s="210" t="s">
        <v>214</v>
      </c>
      <c r="AH1155" s="210"/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ht="22.5" outlineLevel="1" x14ac:dyDescent="0.2">
      <c r="A1156" s="237">
        <v>288</v>
      </c>
      <c r="B1156" s="238" t="s">
        <v>1243</v>
      </c>
      <c r="C1156" s="253" t="s">
        <v>1244</v>
      </c>
      <c r="D1156" s="239" t="s">
        <v>254</v>
      </c>
      <c r="E1156" s="240">
        <v>180.02879999999999</v>
      </c>
      <c r="F1156" s="241"/>
      <c r="G1156" s="242">
        <f>ROUND(E1156*F1156,2)</f>
        <v>0</v>
      </c>
      <c r="H1156" s="241"/>
      <c r="I1156" s="242">
        <f>ROUND(E1156*H1156,2)</f>
        <v>0</v>
      </c>
      <c r="J1156" s="241"/>
      <c r="K1156" s="242">
        <f>ROUND(E1156*J1156,2)</f>
        <v>0</v>
      </c>
      <c r="L1156" s="242">
        <v>21</v>
      </c>
      <c r="M1156" s="242">
        <f>G1156*(1+L1156/100)</f>
        <v>0</v>
      </c>
      <c r="N1156" s="240">
        <v>1.3599999999999999E-2</v>
      </c>
      <c r="O1156" s="240">
        <f>ROUND(E1156*N1156,2)</f>
        <v>2.4500000000000002</v>
      </c>
      <c r="P1156" s="240">
        <v>0</v>
      </c>
      <c r="Q1156" s="240">
        <f>ROUND(E1156*P1156,2)</f>
        <v>0</v>
      </c>
      <c r="R1156" s="242" t="s">
        <v>371</v>
      </c>
      <c r="S1156" s="242" t="s">
        <v>205</v>
      </c>
      <c r="T1156" s="243" t="s">
        <v>206</v>
      </c>
      <c r="U1156" s="221">
        <v>0</v>
      </c>
      <c r="V1156" s="221">
        <f>ROUND(E1156*U1156,2)</f>
        <v>0</v>
      </c>
      <c r="W1156" s="221"/>
      <c r="X1156" s="221" t="s">
        <v>372</v>
      </c>
      <c r="Y1156" s="221" t="s">
        <v>208</v>
      </c>
      <c r="Z1156" s="210"/>
      <c r="AA1156" s="210"/>
      <c r="AB1156" s="210"/>
      <c r="AC1156" s="210"/>
      <c r="AD1156" s="210"/>
      <c r="AE1156" s="210"/>
      <c r="AF1156" s="210"/>
      <c r="AG1156" s="210" t="s">
        <v>373</v>
      </c>
      <c r="AH1156" s="210"/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2" x14ac:dyDescent="0.2">
      <c r="A1157" s="217"/>
      <c r="B1157" s="218"/>
      <c r="C1157" s="255" t="s">
        <v>1245</v>
      </c>
      <c r="D1157" s="223"/>
      <c r="E1157" s="224">
        <v>32.340000000000003</v>
      </c>
      <c r="F1157" s="221"/>
      <c r="G1157" s="221"/>
      <c r="H1157" s="221"/>
      <c r="I1157" s="221"/>
      <c r="J1157" s="221"/>
      <c r="K1157" s="221"/>
      <c r="L1157" s="221"/>
      <c r="M1157" s="221"/>
      <c r="N1157" s="220"/>
      <c r="O1157" s="220"/>
      <c r="P1157" s="220"/>
      <c r="Q1157" s="220"/>
      <c r="R1157" s="221"/>
      <c r="S1157" s="221"/>
      <c r="T1157" s="221"/>
      <c r="U1157" s="221"/>
      <c r="V1157" s="221"/>
      <c r="W1157" s="221"/>
      <c r="X1157" s="221"/>
      <c r="Y1157" s="221"/>
      <c r="Z1157" s="210"/>
      <c r="AA1157" s="210"/>
      <c r="AB1157" s="210"/>
      <c r="AC1157" s="210"/>
      <c r="AD1157" s="210"/>
      <c r="AE1157" s="210"/>
      <c r="AF1157" s="210"/>
      <c r="AG1157" s="210" t="s">
        <v>213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outlineLevel="3" x14ac:dyDescent="0.2">
      <c r="A1158" s="217"/>
      <c r="B1158" s="218"/>
      <c r="C1158" s="255" t="s">
        <v>1246</v>
      </c>
      <c r="D1158" s="223"/>
      <c r="E1158" s="224">
        <v>38.954999999999998</v>
      </c>
      <c r="F1158" s="221"/>
      <c r="G1158" s="221"/>
      <c r="H1158" s="221"/>
      <c r="I1158" s="221"/>
      <c r="J1158" s="221"/>
      <c r="K1158" s="221"/>
      <c r="L1158" s="221"/>
      <c r="M1158" s="221"/>
      <c r="N1158" s="220"/>
      <c r="O1158" s="220"/>
      <c r="P1158" s="220"/>
      <c r="Q1158" s="220"/>
      <c r="R1158" s="221"/>
      <c r="S1158" s="221"/>
      <c r="T1158" s="221"/>
      <c r="U1158" s="221"/>
      <c r="V1158" s="221"/>
      <c r="W1158" s="221"/>
      <c r="X1158" s="221"/>
      <c r="Y1158" s="221"/>
      <c r="Z1158" s="210"/>
      <c r="AA1158" s="210"/>
      <c r="AB1158" s="210"/>
      <c r="AC1158" s="210"/>
      <c r="AD1158" s="210"/>
      <c r="AE1158" s="210"/>
      <c r="AF1158" s="210"/>
      <c r="AG1158" s="210" t="s">
        <v>213</v>
      </c>
      <c r="AH1158" s="210">
        <v>0</v>
      </c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3" x14ac:dyDescent="0.2">
      <c r="A1159" s="217"/>
      <c r="B1159" s="218"/>
      <c r="C1159" s="255" t="s">
        <v>1247</v>
      </c>
      <c r="D1159" s="223"/>
      <c r="E1159" s="224">
        <v>72.294600000000003</v>
      </c>
      <c r="F1159" s="221"/>
      <c r="G1159" s="221"/>
      <c r="H1159" s="221"/>
      <c r="I1159" s="221"/>
      <c r="J1159" s="221"/>
      <c r="K1159" s="221"/>
      <c r="L1159" s="221"/>
      <c r="M1159" s="221"/>
      <c r="N1159" s="220"/>
      <c r="O1159" s="220"/>
      <c r="P1159" s="220"/>
      <c r="Q1159" s="220"/>
      <c r="R1159" s="221"/>
      <c r="S1159" s="221"/>
      <c r="T1159" s="221"/>
      <c r="U1159" s="221"/>
      <c r="V1159" s="221"/>
      <c r="W1159" s="221"/>
      <c r="X1159" s="221"/>
      <c r="Y1159" s="221"/>
      <c r="Z1159" s="210"/>
      <c r="AA1159" s="210"/>
      <c r="AB1159" s="210"/>
      <c r="AC1159" s="210"/>
      <c r="AD1159" s="210"/>
      <c r="AE1159" s="210"/>
      <c r="AF1159" s="210"/>
      <c r="AG1159" s="210" t="s">
        <v>213</v>
      </c>
      <c r="AH1159" s="210">
        <v>0</v>
      </c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3" x14ac:dyDescent="0.2">
      <c r="A1160" s="217"/>
      <c r="B1160" s="218"/>
      <c r="C1160" s="255" t="s">
        <v>1248</v>
      </c>
      <c r="D1160" s="223"/>
      <c r="E1160" s="224">
        <v>36.4392</v>
      </c>
      <c r="F1160" s="221"/>
      <c r="G1160" s="221"/>
      <c r="H1160" s="221"/>
      <c r="I1160" s="221"/>
      <c r="J1160" s="221"/>
      <c r="K1160" s="221"/>
      <c r="L1160" s="221"/>
      <c r="M1160" s="221"/>
      <c r="N1160" s="220"/>
      <c r="O1160" s="220"/>
      <c r="P1160" s="220"/>
      <c r="Q1160" s="220"/>
      <c r="R1160" s="221"/>
      <c r="S1160" s="221"/>
      <c r="T1160" s="221"/>
      <c r="U1160" s="221"/>
      <c r="V1160" s="221"/>
      <c r="W1160" s="221"/>
      <c r="X1160" s="221"/>
      <c r="Y1160" s="221"/>
      <c r="Z1160" s="210"/>
      <c r="AA1160" s="210"/>
      <c r="AB1160" s="210"/>
      <c r="AC1160" s="210"/>
      <c r="AD1160" s="210"/>
      <c r="AE1160" s="210"/>
      <c r="AF1160" s="210"/>
      <c r="AG1160" s="210" t="s">
        <v>213</v>
      </c>
      <c r="AH1160" s="210">
        <v>0</v>
      </c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outlineLevel="2" x14ac:dyDescent="0.2">
      <c r="A1161" s="217"/>
      <c r="B1161" s="218"/>
      <c r="C1161" s="256"/>
      <c r="D1161" s="246"/>
      <c r="E1161" s="246"/>
      <c r="F1161" s="246"/>
      <c r="G1161" s="246"/>
      <c r="H1161" s="221"/>
      <c r="I1161" s="221"/>
      <c r="J1161" s="221"/>
      <c r="K1161" s="221"/>
      <c r="L1161" s="221"/>
      <c r="M1161" s="221"/>
      <c r="N1161" s="220"/>
      <c r="O1161" s="220"/>
      <c r="P1161" s="220"/>
      <c r="Q1161" s="220"/>
      <c r="R1161" s="221"/>
      <c r="S1161" s="221"/>
      <c r="T1161" s="221"/>
      <c r="U1161" s="221"/>
      <c r="V1161" s="221"/>
      <c r="W1161" s="221"/>
      <c r="X1161" s="221"/>
      <c r="Y1161" s="221"/>
      <c r="Z1161" s="210"/>
      <c r="AA1161" s="210"/>
      <c r="AB1161" s="210"/>
      <c r="AC1161" s="210"/>
      <c r="AD1161" s="210"/>
      <c r="AE1161" s="210"/>
      <c r="AF1161" s="210"/>
      <c r="AG1161" s="210" t="s">
        <v>214</v>
      </c>
      <c r="AH1161" s="210"/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1" x14ac:dyDescent="0.2">
      <c r="A1162" s="237">
        <v>289</v>
      </c>
      <c r="B1162" s="238" t="s">
        <v>1249</v>
      </c>
      <c r="C1162" s="253" t="s">
        <v>1250</v>
      </c>
      <c r="D1162" s="239" t="s">
        <v>263</v>
      </c>
      <c r="E1162" s="240">
        <v>3.00562</v>
      </c>
      <c r="F1162" s="241"/>
      <c r="G1162" s="242">
        <f>ROUND(E1162*F1162,2)</f>
        <v>0</v>
      </c>
      <c r="H1162" s="241"/>
      <c r="I1162" s="242">
        <f>ROUND(E1162*H1162,2)</f>
        <v>0</v>
      </c>
      <c r="J1162" s="241"/>
      <c r="K1162" s="242">
        <f>ROUND(E1162*J1162,2)</f>
        <v>0</v>
      </c>
      <c r="L1162" s="242">
        <v>21</v>
      </c>
      <c r="M1162" s="242">
        <f>G1162*(1+L1162/100)</f>
        <v>0</v>
      </c>
      <c r="N1162" s="240">
        <v>0</v>
      </c>
      <c r="O1162" s="240">
        <f>ROUND(E1162*N1162,2)</f>
        <v>0</v>
      </c>
      <c r="P1162" s="240">
        <v>0</v>
      </c>
      <c r="Q1162" s="240">
        <f>ROUND(E1162*P1162,2)</f>
        <v>0</v>
      </c>
      <c r="R1162" s="242" t="s">
        <v>1140</v>
      </c>
      <c r="S1162" s="242" t="s">
        <v>205</v>
      </c>
      <c r="T1162" s="243" t="s">
        <v>206</v>
      </c>
      <c r="U1162" s="221">
        <v>1.2649999999999999</v>
      </c>
      <c r="V1162" s="221">
        <f>ROUND(E1162*U1162,2)</f>
        <v>3.8</v>
      </c>
      <c r="W1162" s="221"/>
      <c r="X1162" s="221" t="s">
        <v>795</v>
      </c>
      <c r="Y1162" s="221" t="s">
        <v>208</v>
      </c>
      <c r="Z1162" s="210"/>
      <c r="AA1162" s="210"/>
      <c r="AB1162" s="210"/>
      <c r="AC1162" s="210"/>
      <c r="AD1162" s="210"/>
      <c r="AE1162" s="210"/>
      <c r="AF1162" s="210"/>
      <c r="AG1162" s="210" t="s">
        <v>796</v>
      </c>
      <c r="AH1162" s="210"/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2" x14ac:dyDescent="0.2">
      <c r="A1163" s="217"/>
      <c r="B1163" s="218"/>
      <c r="C1163" s="257"/>
      <c r="D1163" s="248"/>
      <c r="E1163" s="248"/>
      <c r="F1163" s="248"/>
      <c r="G1163" s="248"/>
      <c r="H1163" s="221"/>
      <c r="I1163" s="221"/>
      <c r="J1163" s="221"/>
      <c r="K1163" s="221"/>
      <c r="L1163" s="221"/>
      <c r="M1163" s="221"/>
      <c r="N1163" s="220"/>
      <c r="O1163" s="220"/>
      <c r="P1163" s="220"/>
      <c r="Q1163" s="220"/>
      <c r="R1163" s="221"/>
      <c r="S1163" s="221"/>
      <c r="T1163" s="221"/>
      <c r="U1163" s="221"/>
      <c r="V1163" s="221"/>
      <c r="W1163" s="221"/>
      <c r="X1163" s="221"/>
      <c r="Y1163" s="221"/>
      <c r="Z1163" s="210"/>
      <c r="AA1163" s="210"/>
      <c r="AB1163" s="210"/>
      <c r="AC1163" s="210"/>
      <c r="AD1163" s="210"/>
      <c r="AE1163" s="210"/>
      <c r="AF1163" s="210"/>
      <c r="AG1163" s="210" t="s">
        <v>214</v>
      </c>
      <c r="AH1163" s="210"/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x14ac:dyDescent="0.2">
      <c r="A1164" s="230" t="s">
        <v>199</v>
      </c>
      <c r="B1164" s="231" t="s">
        <v>157</v>
      </c>
      <c r="C1164" s="252" t="s">
        <v>158</v>
      </c>
      <c r="D1164" s="232"/>
      <c r="E1164" s="233"/>
      <c r="F1164" s="234"/>
      <c r="G1164" s="234">
        <f>SUMIF(AG1165:AG1168,"&lt;&gt;NOR",G1165:G1168)</f>
        <v>0</v>
      </c>
      <c r="H1164" s="234"/>
      <c r="I1164" s="234">
        <f>SUM(I1165:I1168)</f>
        <v>0</v>
      </c>
      <c r="J1164" s="234"/>
      <c r="K1164" s="234">
        <f>SUM(K1165:K1168)</f>
        <v>0</v>
      </c>
      <c r="L1164" s="234"/>
      <c r="M1164" s="234">
        <f>SUM(M1165:M1168)</f>
        <v>0</v>
      </c>
      <c r="N1164" s="233"/>
      <c r="O1164" s="233">
        <f>SUM(O1165:O1168)</f>
        <v>0</v>
      </c>
      <c r="P1164" s="233"/>
      <c r="Q1164" s="233">
        <f>SUM(Q1165:Q1168)</f>
        <v>0</v>
      </c>
      <c r="R1164" s="234"/>
      <c r="S1164" s="234"/>
      <c r="T1164" s="235"/>
      <c r="U1164" s="229"/>
      <c r="V1164" s="229">
        <f>SUM(V1165:V1168)</f>
        <v>2.21</v>
      </c>
      <c r="W1164" s="229"/>
      <c r="X1164" s="229"/>
      <c r="Y1164" s="229"/>
      <c r="AG1164" t="s">
        <v>200</v>
      </c>
    </row>
    <row r="1165" spans="1:60" outlineLevel="1" x14ac:dyDescent="0.2">
      <c r="A1165" s="237">
        <v>290</v>
      </c>
      <c r="B1165" s="238" t="s">
        <v>1251</v>
      </c>
      <c r="C1165" s="253" t="s">
        <v>1252</v>
      </c>
      <c r="D1165" s="239" t="s">
        <v>254</v>
      </c>
      <c r="E1165" s="240">
        <v>7.7</v>
      </c>
      <c r="F1165" s="241"/>
      <c r="G1165" s="242">
        <f>ROUND(E1165*F1165,2)</f>
        <v>0</v>
      </c>
      <c r="H1165" s="241"/>
      <c r="I1165" s="242">
        <f>ROUND(E1165*H1165,2)</f>
        <v>0</v>
      </c>
      <c r="J1165" s="241"/>
      <c r="K1165" s="242">
        <f>ROUND(E1165*J1165,2)</f>
        <v>0</v>
      </c>
      <c r="L1165" s="242">
        <v>21</v>
      </c>
      <c r="M1165" s="242">
        <f>G1165*(1+L1165/100)</f>
        <v>0</v>
      </c>
      <c r="N1165" s="240">
        <v>4.2000000000000002E-4</v>
      </c>
      <c r="O1165" s="240">
        <f>ROUND(E1165*N1165,2)</f>
        <v>0</v>
      </c>
      <c r="P1165" s="240">
        <v>0</v>
      </c>
      <c r="Q1165" s="240">
        <f>ROUND(E1165*P1165,2)</f>
        <v>0</v>
      </c>
      <c r="R1165" s="242" t="s">
        <v>1253</v>
      </c>
      <c r="S1165" s="242" t="s">
        <v>205</v>
      </c>
      <c r="T1165" s="243" t="s">
        <v>206</v>
      </c>
      <c r="U1165" s="221">
        <v>0.28699999999999998</v>
      </c>
      <c r="V1165" s="221">
        <f>ROUND(E1165*U1165,2)</f>
        <v>2.21</v>
      </c>
      <c r="W1165" s="221"/>
      <c r="X1165" s="221" t="s">
        <v>207</v>
      </c>
      <c r="Y1165" s="221" t="s">
        <v>208</v>
      </c>
      <c r="Z1165" s="210"/>
      <c r="AA1165" s="210"/>
      <c r="AB1165" s="210"/>
      <c r="AC1165" s="210"/>
      <c r="AD1165" s="210"/>
      <c r="AE1165" s="210"/>
      <c r="AF1165" s="210"/>
      <c r="AG1165" s="210" t="s">
        <v>209</v>
      </c>
      <c r="AH1165" s="210"/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2" x14ac:dyDescent="0.2">
      <c r="A1166" s="217"/>
      <c r="B1166" s="218"/>
      <c r="C1166" s="259" t="s">
        <v>1254</v>
      </c>
      <c r="D1166" s="250"/>
      <c r="E1166" s="250"/>
      <c r="F1166" s="250"/>
      <c r="G1166" s="250"/>
      <c r="H1166" s="221"/>
      <c r="I1166" s="221"/>
      <c r="J1166" s="221"/>
      <c r="K1166" s="221"/>
      <c r="L1166" s="221"/>
      <c r="M1166" s="221"/>
      <c r="N1166" s="220"/>
      <c r="O1166" s="220"/>
      <c r="P1166" s="220"/>
      <c r="Q1166" s="220"/>
      <c r="R1166" s="221"/>
      <c r="S1166" s="221"/>
      <c r="T1166" s="221"/>
      <c r="U1166" s="221"/>
      <c r="V1166" s="221"/>
      <c r="W1166" s="221"/>
      <c r="X1166" s="221"/>
      <c r="Y1166" s="221"/>
      <c r="Z1166" s="210"/>
      <c r="AA1166" s="210"/>
      <c r="AB1166" s="210"/>
      <c r="AC1166" s="210"/>
      <c r="AD1166" s="210"/>
      <c r="AE1166" s="210"/>
      <c r="AF1166" s="210"/>
      <c r="AG1166" s="210" t="s">
        <v>260</v>
      </c>
      <c r="AH1166" s="210"/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2" x14ac:dyDescent="0.2">
      <c r="A1167" s="217"/>
      <c r="B1167" s="218"/>
      <c r="C1167" s="255" t="s">
        <v>1255</v>
      </c>
      <c r="D1167" s="223"/>
      <c r="E1167" s="224">
        <v>7.7</v>
      </c>
      <c r="F1167" s="221"/>
      <c r="G1167" s="221"/>
      <c r="H1167" s="221"/>
      <c r="I1167" s="221"/>
      <c r="J1167" s="221"/>
      <c r="K1167" s="221"/>
      <c r="L1167" s="221"/>
      <c r="M1167" s="221"/>
      <c r="N1167" s="220"/>
      <c r="O1167" s="220"/>
      <c r="P1167" s="220"/>
      <c r="Q1167" s="220"/>
      <c r="R1167" s="221"/>
      <c r="S1167" s="221"/>
      <c r="T1167" s="221"/>
      <c r="U1167" s="221"/>
      <c r="V1167" s="221"/>
      <c r="W1167" s="221"/>
      <c r="X1167" s="221"/>
      <c r="Y1167" s="221"/>
      <c r="Z1167" s="210"/>
      <c r="AA1167" s="210"/>
      <c r="AB1167" s="210"/>
      <c r="AC1167" s="210"/>
      <c r="AD1167" s="210"/>
      <c r="AE1167" s="210"/>
      <c r="AF1167" s="210"/>
      <c r="AG1167" s="210" t="s">
        <v>213</v>
      </c>
      <c r="AH1167" s="210">
        <v>0</v>
      </c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outlineLevel="2" x14ac:dyDescent="0.2">
      <c r="A1168" s="217"/>
      <c r="B1168" s="218"/>
      <c r="C1168" s="256"/>
      <c r="D1168" s="246"/>
      <c r="E1168" s="246"/>
      <c r="F1168" s="246"/>
      <c r="G1168" s="246"/>
      <c r="H1168" s="221"/>
      <c r="I1168" s="221"/>
      <c r="J1168" s="221"/>
      <c r="K1168" s="221"/>
      <c r="L1168" s="221"/>
      <c r="M1168" s="221"/>
      <c r="N1168" s="220"/>
      <c r="O1168" s="220"/>
      <c r="P1168" s="220"/>
      <c r="Q1168" s="220"/>
      <c r="R1168" s="221"/>
      <c r="S1168" s="221"/>
      <c r="T1168" s="221"/>
      <c r="U1168" s="221"/>
      <c r="V1168" s="221"/>
      <c r="W1168" s="221"/>
      <c r="X1168" s="221"/>
      <c r="Y1168" s="221"/>
      <c r="Z1168" s="210"/>
      <c r="AA1168" s="210"/>
      <c r="AB1168" s="210"/>
      <c r="AC1168" s="210"/>
      <c r="AD1168" s="210"/>
      <c r="AE1168" s="210"/>
      <c r="AF1168" s="210"/>
      <c r="AG1168" s="210" t="s">
        <v>214</v>
      </c>
      <c r="AH1168" s="210"/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x14ac:dyDescent="0.2">
      <c r="A1169" s="230" t="s">
        <v>199</v>
      </c>
      <c r="B1169" s="231" t="s">
        <v>159</v>
      </c>
      <c r="C1169" s="252" t="s">
        <v>160</v>
      </c>
      <c r="D1169" s="232"/>
      <c r="E1169" s="233"/>
      <c r="F1169" s="234"/>
      <c r="G1169" s="234">
        <f>SUMIF(AG1170:AG1188,"&lt;&gt;NOR",G1170:G1188)</f>
        <v>0</v>
      </c>
      <c r="H1169" s="234"/>
      <c r="I1169" s="234">
        <f>SUM(I1170:I1188)</f>
        <v>0</v>
      </c>
      <c r="J1169" s="234"/>
      <c r="K1169" s="234">
        <f>SUM(K1170:K1188)</f>
        <v>0</v>
      </c>
      <c r="L1169" s="234"/>
      <c r="M1169" s="234">
        <f>SUM(M1170:M1188)</f>
        <v>0</v>
      </c>
      <c r="N1169" s="233"/>
      <c r="O1169" s="233">
        <f>SUM(O1170:O1188)</f>
        <v>0.18</v>
      </c>
      <c r="P1169" s="233"/>
      <c r="Q1169" s="233">
        <f>SUM(Q1170:Q1188)</f>
        <v>0</v>
      </c>
      <c r="R1169" s="234"/>
      <c r="S1169" s="234"/>
      <c r="T1169" s="235"/>
      <c r="U1169" s="229"/>
      <c r="V1169" s="229">
        <f>SUM(V1170:V1188)</f>
        <v>106.75</v>
      </c>
      <c r="W1169" s="229"/>
      <c r="X1169" s="229"/>
      <c r="Y1169" s="229"/>
      <c r="AG1169" t="s">
        <v>200</v>
      </c>
    </row>
    <row r="1170" spans="1:60" ht="22.5" outlineLevel="1" x14ac:dyDescent="0.2">
      <c r="A1170" s="237">
        <v>291</v>
      </c>
      <c r="B1170" s="238" t="s">
        <v>1256</v>
      </c>
      <c r="C1170" s="253" t="s">
        <v>1257</v>
      </c>
      <c r="D1170" s="239" t="s">
        <v>254</v>
      </c>
      <c r="E1170" s="240">
        <v>794.37049999999999</v>
      </c>
      <c r="F1170" s="241"/>
      <c r="G1170" s="242">
        <f>ROUND(E1170*F1170,2)</f>
        <v>0</v>
      </c>
      <c r="H1170" s="241"/>
      <c r="I1170" s="242">
        <f>ROUND(E1170*H1170,2)</f>
        <v>0</v>
      </c>
      <c r="J1170" s="241"/>
      <c r="K1170" s="242">
        <f>ROUND(E1170*J1170,2)</f>
        <v>0</v>
      </c>
      <c r="L1170" s="242">
        <v>21</v>
      </c>
      <c r="M1170" s="242">
        <f>G1170*(1+L1170/100)</f>
        <v>0</v>
      </c>
      <c r="N1170" s="240">
        <v>6.9999999999999994E-5</v>
      </c>
      <c r="O1170" s="240">
        <f>ROUND(E1170*N1170,2)</f>
        <v>0.06</v>
      </c>
      <c r="P1170" s="240">
        <v>0</v>
      </c>
      <c r="Q1170" s="240">
        <f>ROUND(E1170*P1170,2)</f>
        <v>0</v>
      </c>
      <c r="R1170" s="242" t="s">
        <v>1258</v>
      </c>
      <c r="S1170" s="242" t="s">
        <v>205</v>
      </c>
      <c r="T1170" s="243" t="s">
        <v>206</v>
      </c>
      <c r="U1170" s="221">
        <v>3.2480000000000002E-2</v>
      </c>
      <c r="V1170" s="221">
        <f>ROUND(E1170*U1170,2)</f>
        <v>25.8</v>
      </c>
      <c r="W1170" s="221"/>
      <c r="X1170" s="221" t="s">
        <v>207</v>
      </c>
      <c r="Y1170" s="221" t="s">
        <v>208</v>
      </c>
      <c r="Z1170" s="210"/>
      <c r="AA1170" s="210"/>
      <c r="AB1170" s="210"/>
      <c r="AC1170" s="210"/>
      <c r="AD1170" s="210"/>
      <c r="AE1170" s="210"/>
      <c r="AF1170" s="210"/>
      <c r="AG1170" s="210" t="s">
        <v>209</v>
      </c>
      <c r="AH1170" s="210"/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2" x14ac:dyDescent="0.2">
      <c r="A1171" s="217"/>
      <c r="B1171" s="218"/>
      <c r="C1171" s="257"/>
      <c r="D1171" s="248"/>
      <c r="E1171" s="248"/>
      <c r="F1171" s="248"/>
      <c r="G1171" s="248"/>
      <c r="H1171" s="221"/>
      <c r="I1171" s="221"/>
      <c r="J1171" s="221"/>
      <c r="K1171" s="221"/>
      <c r="L1171" s="221"/>
      <c r="M1171" s="221"/>
      <c r="N1171" s="220"/>
      <c r="O1171" s="220"/>
      <c r="P1171" s="220"/>
      <c r="Q1171" s="220"/>
      <c r="R1171" s="221"/>
      <c r="S1171" s="221"/>
      <c r="T1171" s="221"/>
      <c r="U1171" s="221"/>
      <c r="V1171" s="221"/>
      <c r="W1171" s="221"/>
      <c r="X1171" s="221"/>
      <c r="Y1171" s="221"/>
      <c r="Z1171" s="210"/>
      <c r="AA1171" s="210"/>
      <c r="AB1171" s="210"/>
      <c r="AC1171" s="210"/>
      <c r="AD1171" s="210"/>
      <c r="AE1171" s="210"/>
      <c r="AF1171" s="210"/>
      <c r="AG1171" s="210" t="s">
        <v>214</v>
      </c>
      <c r="AH1171" s="210"/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1" x14ac:dyDescent="0.2">
      <c r="A1172" s="237">
        <v>292</v>
      </c>
      <c r="B1172" s="238" t="s">
        <v>1259</v>
      </c>
      <c r="C1172" s="253" t="s">
        <v>1260</v>
      </c>
      <c r="D1172" s="239" t="s">
        <v>254</v>
      </c>
      <c r="E1172" s="240">
        <v>794.37049999999999</v>
      </c>
      <c r="F1172" s="241"/>
      <c r="G1172" s="242">
        <f>ROUND(E1172*F1172,2)</f>
        <v>0</v>
      </c>
      <c r="H1172" s="241"/>
      <c r="I1172" s="242">
        <f>ROUND(E1172*H1172,2)</f>
        <v>0</v>
      </c>
      <c r="J1172" s="241"/>
      <c r="K1172" s="242">
        <f>ROUND(E1172*J1172,2)</f>
        <v>0</v>
      </c>
      <c r="L1172" s="242">
        <v>21</v>
      </c>
      <c r="M1172" s="242">
        <f>G1172*(1+L1172/100)</f>
        <v>0</v>
      </c>
      <c r="N1172" s="240">
        <v>1.4999999999999999E-4</v>
      </c>
      <c r="O1172" s="240">
        <f>ROUND(E1172*N1172,2)</f>
        <v>0.12</v>
      </c>
      <c r="P1172" s="240">
        <v>0</v>
      </c>
      <c r="Q1172" s="240">
        <f>ROUND(E1172*P1172,2)</f>
        <v>0</v>
      </c>
      <c r="R1172" s="242" t="s">
        <v>1258</v>
      </c>
      <c r="S1172" s="242" t="s">
        <v>205</v>
      </c>
      <c r="T1172" s="243" t="s">
        <v>206</v>
      </c>
      <c r="U1172" s="221">
        <v>0.10191</v>
      </c>
      <c r="V1172" s="221">
        <f>ROUND(E1172*U1172,2)</f>
        <v>80.95</v>
      </c>
      <c r="W1172" s="221"/>
      <c r="X1172" s="221" t="s">
        <v>207</v>
      </c>
      <c r="Y1172" s="221" t="s">
        <v>208</v>
      </c>
      <c r="Z1172" s="210"/>
      <c r="AA1172" s="210"/>
      <c r="AB1172" s="210"/>
      <c r="AC1172" s="210"/>
      <c r="AD1172" s="210"/>
      <c r="AE1172" s="210"/>
      <c r="AF1172" s="210"/>
      <c r="AG1172" s="210" t="s">
        <v>209</v>
      </c>
      <c r="AH1172" s="210"/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outlineLevel="2" x14ac:dyDescent="0.2">
      <c r="A1173" s="217"/>
      <c r="B1173" s="218"/>
      <c r="C1173" s="255" t="s">
        <v>1261</v>
      </c>
      <c r="D1173" s="223"/>
      <c r="E1173" s="224"/>
      <c r="F1173" s="221"/>
      <c r="G1173" s="221"/>
      <c r="H1173" s="221"/>
      <c r="I1173" s="221"/>
      <c r="J1173" s="221"/>
      <c r="K1173" s="221"/>
      <c r="L1173" s="221"/>
      <c r="M1173" s="221"/>
      <c r="N1173" s="220"/>
      <c r="O1173" s="220"/>
      <c r="P1173" s="220"/>
      <c r="Q1173" s="220"/>
      <c r="R1173" s="221"/>
      <c r="S1173" s="221"/>
      <c r="T1173" s="221"/>
      <c r="U1173" s="221"/>
      <c r="V1173" s="221"/>
      <c r="W1173" s="221"/>
      <c r="X1173" s="221"/>
      <c r="Y1173" s="221"/>
      <c r="Z1173" s="210"/>
      <c r="AA1173" s="210"/>
      <c r="AB1173" s="210"/>
      <c r="AC1173" s="210"/>
      <c r="AD1173" s="210"/>
      <c r="AE1173" s="210"/>
      <c r="AF1173" s="210"/>
      <c r="AG1173" s="210" t="s">
        <v>213</v>
      </c>
      <c r="AH1173" s="210">
        <v>0</v>
      </c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3" x14ac:dyDescent="0.2">
      <c r="A1174" s="217"/>
      <c r="B1174" s="218"/>
      <c r="C1174" s="255" t="s">
        <v>542</v>
      </c>
      <c r="D1174" s="223"/>
      <c r="E1174" s="224">
        <v>82.237499999999997</v>
      </c>
      <c r="F1174" s="221"/>
      <c r="G1174" s="221"/>
      <c r="H1174" s="221"/>
      <c r="I1174" s="221"/>
      <c r="J1174" s="221"/>
      <c r="K1174" s="221"/>
      <c r="L1174" s="221"/>
      <c r="M1174" s="221"/>
      <c r="N1174" s="220"/>
      <c r="O1174" s="220"/>
      <c r="P1174" s="220"/>
      <c r="Q1174" s="220"/>
      <c r="R1174" s="221"/>
      <c r="S1174" s="221"/>
      <c r="T1174" s="221"/>
      <c r="U1174" s="221"/>
      <c r="V1174" s="221"/>
      <c r="W1174" s="221"/>
      <c r="X1174" s="221"/>
      <c r="Y1174" s="221"/>
      <c r="Z1174" s="210"/>
      <c r="AA1174" s="210"/>
      <c r="AB1174" s="210"/>
      <c r="AC1174" s="210"/>
      <c r="AD1174" s="210"/>
      <c r="AE1174" s="210"/>
      <c r="AF1174" s="210"/>
      <c r="AG1174" s="210" t="s">
        <v>213</v>
      </c>
      <c r="AH1174" s="210">
        <v>0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3" x14ac:dyDescent="0.2">
      <c r="A1175" s="217"/>
      <c r="B1175" s="218"/>
      <c r="C1175" s="255" t="s">
        <v>1262</v>
      </c>
      <c r="D1175" s="223"/>
      <c r="E1175" s="224">
        <v>169</v>
      </c>
      <c r="F1175" s="221"/>
      <c r="G1175" s="221"/>
      <c r="H1175" s="221"/>
      <c r="I1175" s="221"/>
      <c r="J1175" s="221"/>
      <c r="K1175" s="221"/>
      <c r="L1175" s="221"/>
      <c r="M1175" s="221"/>
      <c r="N1175" s="220"/>
      <c r="O1175" s="220"/>
      <c r="P1175" s="220"/>
      <c r="Q1175" s="220"/>
      <c r="R1175" s="221"/>
      <c r="S1175" s="221"/>
      <c r="T1175" s="221"/>
      <c r="U1175" s="221"/>
      <c r="V1175" s="221"/>
      <c r="W1175" s="221"/>
      <c r="X1175" s="221"/>
      <c r="Y1175" s="221"/>
      <c r="Z1175" s="210"/>
      <c r="AA1175" s="210"/>
      <c r="AB1175" s="210"/>
      <c r="AC1175" s="210"/>
      <c r="AD1175" s="210"/>
      <c r="AE1175" s="210"/>
      <c r="AF1175" s="210"/>
      <c r="AG1175" s="210" t="s">
        <v>213</v>
      </c>
      <c r="AH1175" s="210">
        <v>0</v>
      </c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3" x14ac:dyDescent="0.2">
      <c r="A1176" s="217"/>
      <c r="B1176" s="218"/>
      <c r="C1176" s="255" t="s">
        <v>552</v>
      </c>
      <c r="D1176" s="223"/>
      <c r="E1176" s="224">
        <v>29.52</v>
      </c>
      <c r="F1176" s="221"/>
      <c r="G1176" s="221"/>
      <c r="H1176" s="221"/>
      <c r="I1176" s="221"/>
      <c r="J1176" s="221"/>
      <c r="K1176" s="221"/>
      <c r="L1176" s="221"/>
      <c r="M1176" s="221"/>
      <c r="N1176" s="220"/>
      <c r="O1176" s="220"/>
      <c r="P1176" s="220"/>
      <c r="Q1176" s="220"/>
      <c r="R1176" s="221"/>
      <c r="S1176" s="221"/>
      <c r="T1176" s="221"/>
      <c r="U1176" s="221"/>
      <c r="V1176" s="221"/>
      <c r="W1176" s="221"/>
      <c r="X1176" s="221"/>
      <c r="Y1176" s="221"/>
      <c r="Z1176" s="210"/>
      <c r="AA1176" s="210"/>
      <c r="AB1176" s="210"/>
      <c r="AC1176" s="210"/>
      <c r="AD1176" s="210"/>
      <c r="AE1176" s="210"/>
      <c r="AF1176" s="210"/>
      <c r="AG1176" s="210" t="s">
        <v>213</v>
      </c>
      <c r="AH1176" s="210">
        <v>0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3" x14ac:dyDescent="0.2">
      <c r="A1177" s="217"/>
      <c r="B1177" s="218"/>
      <c r="C1177" s="255" t="s">
        <v>556</v>
      </c>
      <c r="D1177" s="223"/>
      <c r="E1177" s="224">
        <v>39.36</v>
      </c>
      <c r="F1177" s="221"/>
      <c r="G1177" s="221"/>
      <c r="H1177" s="221"/>
      <c r="I1177" s="221"/>
      <c r="J1177" s="221"/>
      <c r="K1177" s="221"/>
      <c r="L1177" s="221"/>
      <c r="M1177" s="221"/>
      <c r="N1177" s="220"/>
      <c r="O1177" s="220"/>
      <c r="P1177" s="220"/>
      <c r="Q1177" s="220"/>
      <c r="R1177" s="221"/>
      <c r="S1177" s="221"/>
      <c r="T1177" s="221"/>
      <c r="U1177" s="221"/>
      <c r="V1177" s="221"/>
      <c r="W1177" s="221"/>
      <c r="X1177" s="221"/>
      <c r="Y1177" s="221"/>
      <c r="Z1177" s="210"/>
      <c r="AA1177" s="210"/>
      <c r="AB1177" s="210"/>
      <c r="AC1177" s="210"/>
      <c r="AD1177" s="210"/>
      <c r="AE1177" s="210"/>
      <c r="AF1177" s="210"/>
      <c r="AG1177" s="210" t="s">
        <v>213</v>
      </c>
      <c r="AH1177" s="210">
        <v>0</v>
      </c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3" x14ac:dyDescent="0.2">
      <c r="A1178" s="217"/>
      <c r="B1178" s="218"/>
      <c r="C1178" s="255" t="s">
        <v>1263</v>
      </c>
      <c r="D1178" s="223"/>
      <c r="E1178" s="224"/>
      <c r="F1178" s="221"/>
      <c r="G1178" s="221"/>
      <c r="H1178" s="221"/>
      <c r="I1178" s="221"/>
      <c r="J1178" s="221"/>
      <c r="K1178" s="221"/>
      <c r="L1178" s="221"/>
      <c r="M1178" s="221"/>
      <c r="N1178" s="220"/>
      <c r="O1178" s="220"/>
      <c r="P1178" s="220"/>
      <c r="Q1178" s="220"/>
      <c r="R1178" s="221"/>
      <c r="S1178" s="221"/>
      <c r="T1178" s="221"/>
      <c r="U1178" s="221"/>
      <c r="V1178" s="221"/>
      <c r="W1178" s="221"/>
      <c r="X1178" s="221"/>
      <c r="Y1178" s="221"/>
      <c r="Z1178" s="210"/>
      <c r="AA1178" s="210"/>
      <c r="AB1178" s="210"/>
      <c r="AC1178" s="210"/>
      <c r="AD1178" s="210"/>
      <c r="AE1178" s="210"/>
      <c r="AF1178" s="210"/>
      <c r="AG1178" s="210" t="s">
        <v>213</v>
      </c>
      <c r="AH1178" s="210">
        <v>0</v>
      </c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3" x14ac:dyDescent="0.2">
      <c r="A1179" s="217"/>
      <c r="B1179" s="218"/>
      <c r="C1179" s="255" t="s">
        <v>488</v>
      </c>
      <c r="D1179" s="223"/>
      <c r="E1179" s="224">
        <v>58.024999999999999</v>
      </c>
      <c r="F1179" s="221"/>
      <c r="G1179" s="221"/>
      <c r="H1179" s="221"/>
      <c r="I1179" s="221"/>
      <c r="J1179" s="221"/>
      <c r="K1179" s="221"/>
      <c r="L1179" s="221"/>
      <c r="M1179" s="221"/>
      <c r="N1179" s="220"/>
      <c r="O1179" s="220"/>
      <c r="P1179" s="220"/>
      <c r="Q1179" s="220"/>
      <c r="R1179" s="221"/>
      <c r="S1179" s="221"/>
      <c r="T1179" s="221"/>
      <c r="U1179" s="221"/>
      <c r="V1179" s="221"/>
      <c r="W1179" s="221"/>
      <c r="X1179" s="221"/>
      <c r="Y1179" s="221"/>
      <c r="Z1179" s="210"/>
      <c r="AA1179" s="210"/>
      <c r="AB1179" s="210"/>
      <c r="AC1179" s="210"/>
      <c r="AD1179" s="210"/>
      <c r="AE1179" s="210"/>
      <c r="AF1179" s="210"/>
      <c r="AG1179" s="210" t="s">
        <v>213</v>
      </c>
      <c r="AH1179" s="210">
        <v>0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3" x14ac:dyDescent="0.2">
      <c r="A1180" s="217"/>
      <c r="B1180" s="218"/>
      <c r="C1180" s="255" t="s">
        <v>1264</v>
      </c>
      <c r="D1180" s="223"/>
      <c r="E1180" s="224"/>
      <c r="F1180" s="221"/>
      <c r="G1180" s="221"/>
      <c r="H1180" s="221"/>
      <c r="I1180" s="221"/>
      <c r="J1180" s="221"/>
      <c r="K1180" s="221"/>
      <c r="L1180" s="221"/>
      <c r="M1180" s="221"/>
      <c r="N1180" s="220"/>
      <c r="O1180" s="220"/>
      <c r="P1180" s="220"/>
      <c r="Q1180" s="220"/>
      <c r="R1180" s="221"/>
      <c r="S1180" s="221"/>
      <c r="T1180" s="221"/>
      <c r="U1180" s="221"/>
      <c r="V1180" s="221"/>
      <c r="W1180" s="221"/>
      <c r="X1180" s="221"/>
      <c r="Y1180" s="221"/>
      <c r="Z1180" s="210"/>
      <c r="AA1180" s="210"/>
      <c r="AB1180" s="210"/>
      <c r="AC1180" s="210"/>
      <c r="AD1180" s="210"/>
      <c r="AE1180" s="210"/>
      <c r="AF1180" s="210"/>
      <c r="AG1180" s="210" t="s">
        <v>213</v>
      </c>
      <c r="AH1180" s="210">
        <v>0</v>
      </c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3" x14ac:dyDescent="0.2">
      <c r="A1181" s="217"/>
      <c r="B1181" s="218"/>
      <c r="C1181" s="255" t="s">
        <v>579</v>
      </c>
      <c r="D1181" s="223"/>
      <c r="E1181" s="224">
        <v>15.4</v>
      </c>
      <c r="F1181" s="221"/>
      <c r="G1181" s="221"/>
      <c r="H1181" s="221"/>
      <c r="I1181" s="221"/>
      <c r="J1181" s="221"/>
      <c r="K1181" s="221"/>
      <c r="L1181" s="221"/>
      <c r="M1181" s="221"/>
      <c r="N1181" s="220"/>
      <c r="O1181" s="220"/>
      <c r="P1181" s="220"/>
      <c r="Q1181" s="220"/>
      <c r="R1181" s="221"/>
      <c r="S1181" s="221"/>
      <c r="T1181" s="221"/>
      <c r="U1181" s="221"/>
      <c r="V1181" s="221"/>
      <c r="W1181" s="221"/>
      <c r="X1181" s="221"/>
      <c r="Y1181" s="221"/>
      <c r="Z1181" s="210"/>
      <c r="AA1181" s="210"/>
      <c r="AB1181" s="210"/>
      <c r="AC1181" s="210"/>
      <c r="AD1181" s="210"/>
      <c r="AE1181" s="210"/>
      <c r="AF1181" s="210"/>
      <c r="AG1181" s="210" t="s">
        <v>213</v>
      </c>
      <c r="AH1181" s="210">
        <v>0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3" x14ac:dyDescent="0.2">
      <c r="A1182" s="217"/>
      <c r="B1182" s="218"/>
      <c r="C1182" s="255" t="s">
        <v>580</v>
      </c>
      <c r="D1182" s="223"/>
      <c r="E1182" s="224">
        <v>18.55</v>
      </c>
      <c r="F1182" s="221"/>
      <c r="G1182" s="221"/>
      <c r="H1182" s="221"/>
      <c r="I1182" s="221"/>
      <c r="J1182" s="221"/>
      <c r="K1182" s="221"/>
      <c r="L1182" s="221"/>
      <c r="M1182" s="221"/>
      <c r="N1182" s="220"/>
      <c r="O1182" s="220"/>
      <c r="P1182" s="220"/>
      <c r="Q1182" s="220"/>
      <c r="R1182" s="221"/>
      <c r="S1182" s="221"/>
      <c r="T1182" s="221"/>
      <c r="U1182" s="221"/>
      <c r="V1182" s="221"/>
      <c r="W1182" s="221"/>
      <c r="X1182" s="221"/>
      <c r="Y1182" s="221"/>
      <c r="Z1182" s="210"/>
      <c r="AA1182" s="210"/>
      <c r="AB1182" s="210"/>
      <c r="AC1182" s="210"/>
      <c r="AD1182" s="210"/>
      <c r="AE1182" s="210"/>
      <c r="AF1182" s="210"/>
      <c r="AG1182" s="210" t="s">
        <v>213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3" x14ac:dyDescent="0.2">
      <c r="A1183" s="217"/>
      <c r="B1183" s="218"/>
      <c r="C1183" s="255" t="s">
        <v>581</v>
      </c>
      <c r="D1183" s="223"/>
      <c r="E1183" s="224">
        <v>34.426000000000002</v>
      </c>
      <c r="F1183" s="221"/>
      <c r="G1183" s="221"/>
      <c r="H1183" s="221"/>
      <c r="I1183" s="221"/>
      <c r="J1183" s="221"/>
      <c r="K1183" s="221"/>
      <c r="L1183" s="221"/>
      <c r="M1183" s="221"/>
      <c r="N1183" s="220"/>
      <c r="O1183" s="220"/>
      <c r="P1183" s="220"/>
      <c r="Q1183" s="220"/>
      <c r="R1183" s="221"/>
      <c r="S1183" s="221"/>
      <c r="T1183" s="221"/>
      <c r="U1183" s="221"/>
      <c r="V1183" s="221"/>
      <c r="W1183" s="221"/>
      <c r="X1183" s="221"/>
      <c r="Y1183" s="221"/>
      <c r="Z1183" s="210"/>
      <c r="AA1183" s="210"/>
      <c r="AB1183" s="210"/>
      <c r="AC1183" s="210"/>
      <c r="AD1183" s="210"/>
      <c r="AE1183" s="210"/>
      <c r="AF1183" s="210"/>
      <c r="AG1183" s="210" t="s">
        <v>213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3" x14ac:dyDescent="0.2">
      <c r="A1184" s="217"/>
      <c r="B1184" s="218"/>
      <c r="C1184" s="255" t="s">
        <v>582</v>
      </c>
      <c r="D1184" s="223"/>
      <c r="E1184" s="224">
        <v>17.352</v>
      </c>
      <c r="F1184" s="221"/>
      <c r="G1184" s="221"/>
      <c r="H1184" s="221"/>
      <c r="I1184" s="221"/>
      <c r="J1184" s="221"/>
      <c r="K1184" s="221"/>
      <c r="L1184" s="221"/>
      <c r="M1184" s="221"/>
      <c r="N1184" s="220"/>
      <c r="O1184" s="220"/>
      <c r="P1184" s="220"/>
      <c r="Q1184" s="220"/>
      <c r="R1184" s="221"/>
      <c r="S1184" s="221"/>
      <c r="T1184" s="221"/>
      <c r="U1184" s="221"/>
      <c r="V1184" s="221"/>
      <c r="W1184" s="221"/>
      <c r="X1184" s="221"/>
      <c r="Y1184" s="221"/>
      <c r="Z1184" s="210"/>
      <c r="AA1184" s="210"/>
      <c r="AB1184" s="210"/>
      <c r="AC1184" s="210"/>
      <c r="AD1184" s="210"/>
      <c r="AE1184" s="210"/>
      <c r="AF1184" s="210"/>
      <c r="AG1184" s="210" t="s">
        <v>213</v>
      </c>
      <c r="AH1184" s="210">
        <v>0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3" x14ac:dyDescent="0.2">
      <c r="A1185" s="217"/>
      <c r="B1185" s="218"/>
      <c r="C1185" s="255" t="s">
        <v>583</v>
      </c>
      <c r="D1185" s="223"/>
      <c r="E1185" s="224">
        <v>221</v>
      </c>
      <c r="F1185" s="221"/>
      <c r="G1185" s="221"/>
      <c r="H1185" s="221"/>
      <c r="I1185" s="221"/>
      <c r="J1185" s="221"/>
      <c r="K1185" s="221"/>
      <c r="L1185" s="221"/>
      <c r="M1185" s="221"/>
      <c r="N1185" s="220"/>
      <c r="O1185" s="220"/>
      <c r="P1185" s="220"/>
      <c r="Q1185" s="220"/>
      <c r="R1185" s="221"/>
      <c r="S1185" s="221"/>
      <c r="T1185" s="221"/>
      <c r="U1185" s="221"/>
      <c r="V1185" s="221"/>
      <c r="W1185" s="221"/>
      <c r="X1185" s="221"/>
      <c r="Y1185" s="221"/>
      <c r="Z1185" s="210"/>
      <c r="AA1185" s="210"/>
      <c r="AB1185" s="210"/>
      <c r="AC1185" s="210"/>
      <c r="AD1185" s="210"/>
      <c r="AE1185" s="210"/>
      <c r="AF1185" s="210"/>
      <c r="AG1185" s="210" t="s">
        <v>213</v>
      </c>
      <c r="AH1185" s="210">
        <v>0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3" x14ac:dyDescent="0.2">
      <c r="A1186" s="217"/>
      <c r="B1186" s="218"/>
      <c r="C1186" s="255" t="s">
        <v>1265</v>
      </c>
      <c r="D1186" s="223"/>
      <c r="E1186" s="224"/>
      <c r="F1186" s="221"/>
      <c r="G1186" s="221"/>
      <c r="H1186" s="221"/>
      <c r="I1186" s="221"/>
      <c r="J1186" s="221"/>
      <c r="K1186" s="221"/>
      <c r="L1186" s="221"/>
      <c r="M1186" s="221"/>
      <c r="N1186" s="220"/>
      <c r="O1186" s="220"/>
      <c r="P1186" s="220"/>
      <c r="Q1186" s="220"/>
      <c r="R1186" s="221"/>
      <c r="S1186" s="221"/>
      <c r="T1186" s="221"/>
      <c r="U1186" s="221"/>
      <c r="V1186" s="221"/>
      <c r="W1186" s="221"/>
      <c r="X1186" s="221"/>
      <c r="Y1186" s="221"/>
      <c r="Z1186" s="210"/>
      <c r="AA1186" s="210"/>
      <c r="AB1186" s="210"/>
      <c r="AC1186" s="210"/>
      <c r="AD1186" s="210"/>
      <c r="AE1186" s="210"/>
      <c r="AF1186" s="210"/>
      <c r="AG1186" s="210" t="s">
        <v>213</v>
      </c>
      <c r="AH1186" s="210">
        <v>0</v>
      </c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3" x14ac:dyDescent="0.2">
      <c r="A1187" s="217"/>
      <c r="B1187" s="218"/>
      <c r="C1187" s="255" t="s">
        <v>585</v>
      </c>
      <c r="D1187" s="223"/>
      <c r="E1187" s="224">
        <v>109.5</v>
      </c>
      <c r="F1187" s="221"/>
      <c r="G1187" s="221"/>
      <c r="H1187" s="221"/>
      <c r="I1187" s="221"/>
      <c r="J1187" s="221"/>
      <c r="K1187" s="221"/>
      <c r="L1187" s="221"/>
      <c r="M1187" s="221"/>
      <c r="N1187" s="220"/>
      <c r="O1187" s="220"/>
      <c r="P1187" s="220"/>
      <c r="Q1187" s="220"/>
      <c r="R1187" s="221"/>
      <c r="S1187" s="221"/>
      <c r="T1187" s="221"/>
      <c r="U1187" s="221"/>
      <c r="V1187" s="221"/>
      <c r="W1187" s="221"/>
      <c r="X1187" s="221"/>
      <c r="Y1187" s="221"/>
      <c r="Z1187" s="210"/>
      <c r="AA1187" s="210"/>
      <c r="AB1187" s="210"/>
      <c r="AC1187" s="210"/>
      <c r="AD1187" s="210"/>
      <c r="AE1187" s="210"/>
      <c r="AF1187" s="210"/>
      <c r="AG1187" s="210" t="s">
        <v>213</v>
      </c>
      <c r="AH1187" s="210">
        <v>0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2" x14ac:dyDescent="0.2">
      <c r="A1188" s="217"/>
      <c r="B1188" s="218"/>
      <c r="C1188" s="256"/>
      <c r="D1188" s="246"/>
      <c r="E1188" s="246"/>
      <c r="F1188" s="246"/>
      <c r="G1188" s="246"/>
      <c r="H1188" s="221"/>
      <c r="I1188" s="221"/>
      <c r="J1188" s="221"/>
      <c r="K1188" s="221"/>
      <c r="L1188" s="221"/>
      <c r="M1188" s="221"/>
      <c r="N1188" s="220"/>
      <c r="O1188" s="220"/>
      <c r="P1188" s="220"/>
      <c r="Q1188" s="220"/>
      <c r="R1188" s="221"/>
      <c r="S1188" s="221"/>
      <c r="T1188" s="221"/>
      <c r="U1188" s="221"/>
      <c r="V1188" s="221"/>
      <c r="W1188" s="221"/>
      <c r="X1188" s="221"/>
      <c r="Y1188" s="221"/>
      <c r="Z1188" s="210"/>
      <c r="AA1188" s="210"/>
      <c r="AB1188" s="210"/>
      <c r="AC1188" s="210"/>
      <c r="AD1188" s="210"/>
      <c r="AE1188" s="210"/>
      <c r="AF1188" s="210"/>
      <c r="AG1188" s="210" t="s">
        <v>214</v>
      </c>
      <c r="AH1188" s="210"/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x14ac:dyDescent="0.2">
      <c r="A1189" s="230" t="s">
        <v>199</v>
      </c>
      <c r="B1189" s="231" t="s">
        <v>161</v>
      </c>
      <c r="C1189" s="252" t="s">
        <v>162</v>
      </c>
      <c r="D1189" s="232"/>
      <c r="E1189" s="233"/>
      <c r="F1189" s="234"/>
      <c r="G1189" s="234">
        <f>SUMIF(AG1190:AG1192,"&lt;&gt;NOR",G1190:G1192)</f>
        <v>0</v>
      </c>
      <c r="H1189" s="234"/>
      <c r="I1189" s="234">
        <f>SUM(I1190:I1192)</f>
        <v>0</v>
      </c>
      <c r="J1189" s="234"/>
      <c r="K1189" s="234">
        <f>SUM(K1190:K1192)</f>
        <v>0</v>
      </c>
      <c r="L1189" s="234"/>
      <c r="M1189" s="234">
        <f>SUM(M1190:M1192)</f>
        <v>0</v>
      </c>
      <c r="N1189" s="233"/>
      <c r="O1189" s="233">
        <f>SUM(O1190:O1192)</f>
        <v>0.11</v>
      </c>
      <c r="P1189" s="233"/>
      <c r="Q1189" s="233">
        <f>SUM(Q1190:Q1192)</f>
        <v>0</v>
      </c>
      <c r="R1189" s="234"/>
      <c r="S1189" s="234"/>
      <c r="T1189" s="235"/>
      <c r="U1189" s="229"/>
      <c r="V1189" s="229">
        <f>SUM(V1190:V1192)</f>
        <v>0</v>
      </c>
      <c r="W1189" s="229"/>
      <c r="X1189" s="229"/>
      <c r="Y1189" s="229"/>
      <c r="AG1189" t="s">
        <v>200</v>
      </c>
    </row>
    <row r="1190" spans="1:60" ht="22.5" outlineLevel="1" x14ac:dyDescent="0.2">
      <c r="A1190" s="237">
        <v>293</v>
      </c>
      <c r="B1190" s="238" t="s">
        <v>1266</v>
      </c>
      <c r="C1190" s="253" t="s">
        <v>1267</v>
      </c>
      <c r="D1190" s="239" t="s">
        <v>366</v>
      </c>
      <c r="E1190" s="240">
        <v>1</v>
      </c>
      <c r="F1190" s="241"/>
      <c r="G1190" s="242">
        <f>ROUND(E1190*F1190,2)</f>
        <v>0</v>
      </c>
      <c r="H1190" s="241"/>
      <c r="I1190" s="242">
        <f>ROUND(E1190*H1190,2)</f>
        <v>0</v>
      </c>
      <c r="J1190" s="241"/>
      <c r="K1190" s="242">
        <f>ROUND(E1190*J1190,2)</f>
        <v>0</v>
      </c>
      <c r="L1190" s="242">
        <v>21</v>
      </c>
      <c r="M1190" s="242">
        <f>G1190*(1+L1190/100)</f>
        <v>0</v>
      </c>
      <c r="N1190" s="240">
        <v>0.107</v>
      </c>
      <c r="O1190" s="240">
        <f>ROUND(E1190*N1190,2)</f>
        <v>0.11</v>
      </c>
      <c r="P1190" s="240">
        <v>0</v>
      </c>
      <c r="Q1190" s="240">
        <f>ROUND(E1190*P1190,2)</f>
        <v>0</v>
      </c>
      <c r="R1190" s="242"/>
      <c r="S1190" s="242" t="s">
        <v>348</v>
      </c>
      <c r="T1190" s="243" t="s">
        <v>349</v>
      </c>
      <c r="U1190" s="221">
        <v>0</v>
      </c>
      <c r="V1190" s="221">
        <f>ROUND(E1190*U1190,2)</f>
        <v>0</v>
      </c>
      <c r="W1190" s="221"/>
      <c r="X1190" s="221" t="s">
        <v>207</v>
      </c>
      <c r="Y1190" s="221" t="s">
        <v>208</v>
      </c>
      <c r="Z1190" s="210"/>
      <c r="AA1190" s="210"/>
      <c r="AB1190" s="210"/>
      <c r="AC1190" s="210"/>
      <c r="AD1190" s="210"/>
      <c r="AE1190" s="210"/>
      <c r="AF1190" s="210"/>
      <c r="AG1190" s="210" t="s">
        <v>209</v>
      </c>
      <c r="AH1190" s="210"/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2" x14ac:dyDescent="0.2">
      <c r="A1191" s="217"/>
      <c r="B1191" s="218"/>
      <c r="C1191" s="255" t="s">
        <v>1268</v>
      </c>
      <c r="D1191" s="223"/>
      <c r="E1191" s="224">
        <v>1</v>
      </c>
      <c r="F1191" s="221"/>
      <c r="G1191" s="221"/>
      <c r="H1191" s="221"/>
      <c r="I1191" s="221"/>
      <c r="J1191" s="221"/>
      <c r="K1191" s="221"/>
      <c r="L1191" s="221"/>
      <c r="M1191" s="221"/>
      <c r="N1191" s="220"/>
      <c r="O1191" s="220"/>
      <c r="P1191" s="220"/>
      <c r="Q1191" s="220"/>
      <c r="R1191" s="221"/>
      <c r="S1191" s="221"/>
      <c r="T1191" s="221"/>
      <c r="U1191" s="221"/>
      <c r="V1191" s="221"/>
      <c r="W1191" s="221"/>
      <c r="X1191" s="221"/>
      <c r="Y1191" s="221"/>
      <c r="Z1191" s="210"/>
      <c r="AA1191" s="210"/>
      <c r="AB1191" s="210"/>
      <c r="AC1191" s="210"/>
      <c r="AD1191" s="210"/>
      <c r="AE1191" s="210"/>
      <c r="AF1191" s="210"/>
      <c r="AG1191" s="210" t="s">
        <v>213</v>
      </c>
      <c r="AH1191" s="210">
        <v>0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2" x14ac:dyDescent="0.2">
      <c r="A1192" s="217"/>
      <c r="B1192" s="218"/>
      <c r="C1192" s="256"/>
      <c r="D1192" s="246"/>
      <c r="E1192" s="246"/>
      <c r="F1192" s="246"/>
      <c r="G1192" s="246"/>
      <c r="H1192" s="221"/>
      <c r="I1192" s="221"/>
      <c r="J1192" s="221"/>
      <c r="K1192" s="221"/>
      <c r="L1192" s="221"/>
      <c r="M1192" s="221"/>
      <c r="N1192" s="220"/>
      <c r="O1192" s="220"/>
      <c r="P1192" s="220"/>
      <c r="Q1192" s="220"/>
      <c r="R1192" s="221"/>
      <c r="S1192" s="221"/>
      <c r="T1192" s="221"/>
      <c r="U1192" s="221"/>
      <c r="V1192" s="221"/>
      <c r="W1192" s="221"/>
      <c r="X1192" s="221"/>
      <c r="Y1192" s="221"/>
      <c r="Z1192" s="210"/>
      <c r="AA1192" s="210"/>
      <c r="AB1192" s="210"/>
      <c r="AC1192" s="210"/>
      <c r="AD1192" s="210"/>
      <c r="AE1192" s="210"/>
      <c r="AF1192" s="210"/>
      <c r="AG1192" s="210" t="s">
        <v>214</v>
      </c>
      <c r="AH1192" s="210"/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x14ac:dyDescent="0.2">
      <c r="A1193" s="230" t="s">
        <v>199</v>
      </c>
      <c r="B1193" s="231" t="s">
        <v>167</v>
      </c>
      <c r="C1193" s="252" t="s">
        <v>168</v>
      </c>
      <c r="D1193" s="232"/>
      <c r="E1193" s="233"/>
      <c r="F1193" s="234"/>
      <c r="G1193" s="234">
        <f>SUMIF(AG1194:AG1205,"&lt;&gt;NOR",G1194:G1205)</f>
        <v>0</v>
      </c>
      <c r="H1193" s="234"/>
      <c r="I1193" s="234">
        <f>SUM(I1194:I1205)</f>
        <v>0</v>
      </c>
      <c r="J1193" s="234"/>
      <c r="K1193" s="234">
        <f>SUM(K1194:K1205)</f>
        <v>0</v>
      </c>
      <c r="L1193" s="234"/>
      <c r="M1193" s="234">
        <f>SUM(M1194:M1205)</f>
        <v>0</v>
      </c>
      <c r="N1193" s="233"/>
      <c r="O1193" s="233">
        <f>SUM(O1194:O1205)</f>
        <v>0</v>
      </c>
      <c r="P1193" s="233"/>
      <c r="Q1193" s="233">
        <f>SUM(Q1194:Q1205)</f>
        <v>0</v>
      </c>
      <c r="R1193" s="234"/>
      <c r="S1193" s="234"/>
      <c r="T1193" s="235"/>
      <c r="U1193" s="229"/>
      <c r="V1193" s="229">
        <f>SUM(V1194:V1205)</f>
        <v>129.47</v>
      </c>
      <c r="W1193" s="229"/>
      <c r="X1193" s="229"/>
      <c r="Y1193" s="229"/>
      <c r="AG1193" t="s">
        <v>200</v>
      </c>
    </row>
    <row r="1194" spans="1:60" outlineLevel="1" x14ac:dyDescent="0.2">
      <c r="A1194" s="237">
        <v>294</v>
      </c>
      <c r="B1194" s="238" t="s">
        <v>1269</v>
      </c>
      <c r="C1194" s="253" t="s">
        <v>1270</v>
      </c>
      <c r="D1194" s="239" t="s">
        <v>263</v>
      </c>
      <c r="E1194" s="240">
        <v>61.071170000000002</v>
      </c>
      <c r="F1194" s="241"/>
      <c r="G1194" s="242">
        <f>ROUND(E1194*F1194,2)</f>
        <v>0</v>
      </c>
      <c r="H1194" s="241"/>
      <c r="I1194" s="242">
        <f>ROUND(E1194*H1194,2)</f>
        <v>0</v>
      </c>
      <c r="J1194" s="241"/>
      <c r="K1194" s="242">
        <f>ROUND(E1194*J1194,2)</f>
        <v>0</v>
      </c>
      <c r="L1194" s="242">
        <v>21</v>
      </c>
      <c r="M1194" s="242">
        <f>G1194*(1+L1194/100)</f>
        <v>0</v>
      </c>
      <c r="N1194" s="240">
        <v>0</v>
      </c>
      <c r="O1194" s="240">
        <f>ROUND(E1194*N1194,2)</f>
        <v>0</v>
      </c>
      <c r="P1194" s="240">
        <v>0</v>
      </c>
      <c r="Q1194" s="240">
        <f>ROUND(E1194*P1194,2)</f>
        <v>0</v>
      </c>
      <c r="R1194" s="242" t="s">
        <v>1271</v>
      </c>
      <c r="S1194" s="242" t="s">
        <v>205</v>
      </c>
      <c r="T1194" s="243" t="s">
        <v>206</v>
      </c>
      <c r="U1194" s="221">
        <v>0.68799999999999994</v>
      </c>
      <c r="V1194" s="221">
        <f>ROUND(E1194*U1194,2)</f>
        <v>42.02</v>
      </c>
      <c r="W1194" s="221"/>
      <c r="X1194" s="221" t="s">
        <v>1272</v>
      </c>
      <c r="Y1194" s="221" t="s">
        <v>208</v>
      </c>
      <c r="Z1194" s="210"/>
      <c r="AA1194" s="210"/>
      <c r="AB1194" s="210"/>
      <c r="AC1194" s="210"/>
      <c r="AD1194" s="210"/>
      <c r="AE1194" s="210"/>
      <c r="AF1194" s="210"/>
      <c r="AG1194" s="210" t="s">
        <v>1273</v>
      </c>
      <c r="AH1194" s="210"/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2" x14ac:dyDescent="0.2">
      <c r="A1195" s="217"/>
      <c r="B1195" s="218"/>
      <c r="C1195" s="254" t="s">
        <v>1274</v>
      </c>
      <c r="D1195" s="244"/>
      <c r="E1195" s="244"/>
      <c r="F1195" s="244"/>
      <c r="G1195" s="244"/>
      <c r="H1195" s="221"/>
      <c r="I1195" s="221"/>
      <c r="J1195" s="221"/>
      <c r="K1195" s="221"/>
      <c r="L1195" s="221"/>
      <c r="M1195" s="221"/>
      <c r="N1195" s="220"/>
      <c r="O1195" s="220"/>
      <c r="P1195" s="220"/>
      <c r="Q1195" s="220"/>
      <c r="R1195" s="221"/>
      <c r="S1195" s="221"/>
      <c r="T1195" s="221"/>
      <c r="U1195" s="221"/>
      <c r="V1195" s="221"/>
      <c r="W1195" s="221"/>
      <c r="X1195" s="221"/>
      <c r="Y1195" s="221"/>
      <c r="Z1195" s="210"/>
      <c r="AA1195" s="210"/>
      <c r="AB1195" s="210"/>
      <c r="AC1195" s="210"/>
      <c r="AD1195" s="210"/>
      <c r="AE1195" s="210"/>
      <c r="AF1195" s="210"/>
      <c r="AG1195" s="210" t="s">
        <v>211</v>
      </c>
      <c r="AH1195" s="210"/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2" x14ac:dyDescent="0.2">
      <c r="A1196" s="217"/>
      <c r="B1196" s="218"/>
      <c r="C1196" s="256"/>
      <c r="D1196" s="246"/>
      <c r="E1196" s="246"/>
      <c r="F1196" s="246"/>
      <c r="G1196" s="246"/>
      <c r="H1196" s="221"/>
      <c r="I1196" s="221"/>
      <c r="J1196" s="221"/>
      <c r="K1196" s="221"/>
      <c r="L1196" s="221"/>
      <c r="M1196" s="221"/>
      <c r="N1196" s="220"/>
      <c r="O1196" s="220"/>
      <c r="P1196" s="220"/>
      <c r="Q1196" s="220"/>
      <c r="R1196" s="221"/>
      <c r="S1196" s="221"/>
      <c r="T1196" s="221"/>
      <c r="U1196" s="221"/>
      <c r="V1196" s="221"/>
      <c r="W1196" s="221"/>
      <c r="X1196" s="221"/>
      <c r="Y1196" s="221"/>
      <c r="Z1196" s="210"/>
      <c r="AA1196" s="210"/>
      <c r="AB1196" s="210"/>
      <c r="AC1196" s="210"/>
      <c r="AD1196" s="210"/>
      <c r="AE1196" s="210"/>
      <c r="AF1196" s="210"/>
      <c r="AG1196" s="210" t="s">
        <v>214</v>
      </c>
      <c r="AH1196" s="210"/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1" x14ac:dyDescent="0.2">
      <c r="A1197" s="237">
        <v>295</v>
      </c>
      <c r="B1197" s="238" t="s">
        <v>1275</v>
      </c>
      <c r="C1197" s="253" t="s">
        <v>1276</v>
      </c>
      <c r="D1197" s="239" t="s">
        <v>263</v>
      </c>
      <c r="E1197" s="240">
        <v>61.071170000000002</v>
      </c>
      <c r="F1197" s="241"/>
      <c r="G1197" s="242">
        <f>ROUND(E1197*F1197,2)</f>
        <v>0</v>
      </c>
      <c r="H1197" s="241"/>
      <c r="I1197" s="242">
        <f>ROUND(E1197*H1197,2)</f>
        <v>0</v>
      </c>
      <c r="J1197" s="241"/>
      <c r="K1197" s="242">
        <f>ROUND(E1197*J1197,2)</f>
        <v>0</v>
      </c>
      <c r="L1197" s="242">
        <v>21</v>
      </c>
      <c r="M1197" s="242">
        <f>G1197*(1+L1197/100)</f>
        <v>0</v>
      </c>
      <c r="N1197" s="240">
        <v>0</v>
      </c>
      <c r="O1197" s="240">
        <f>ROUND(E1197*N1197,2)</f>
        <v>0</v>
      </c>
      <c r="P1197" s="240">
        <v>0</v>
      </c>
      <c r="Q1197" s="240">
        <f>ROUND(E1197*P1197,2)</f>
        <v>0</v>
      </c>
      <c r="R1197" s="242" t="s">
        <v>779</v>
      </c>
      <c r="S1197" s="242" t="s">
        <v>205</v>
      </c>
      <c r="T1197" s="243" t="s">
        <v>206</v>
      </c>
      <c r="U1197" s="221">
        <v>0.49</v>
      </c>
      <c r="V1197" s="221">
        <f>ROUND(E1197*U1197,2)</f>
        <v>29.92</v>
      </c>
      <c r="W1197" s="221"/>
      <c r="X1197" s="221" t="s">
        <v>1272</v>
      </c>
      <c r="Y1197" s="221" t="s">
        <v>208</v>
      </c>
      <c r="Z1197" s="210"/>
      <c r="AA1197" s="210"/>
      <c r="AB1197" s="210"/>
      <c r="AC1197" s="210"/>
      <c r="AD1197" s="210"/>
      <c r="AE1197" s="210"/>
      <c r="AF1197" s="210"/>
      <c r="AG1197" s="210" t="s">
        <v>1273</v>
      </c>
      <c r="AH1197" s="210"/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2" x14ac:dyDescent="0.2">
      <c r="A1198" s="217"/>
      <c r="B1198" s="218"/>
      <c r="C1198" s="259" t="s">
        <v>1277</v>
      </c>
      <c r="D1198" s="250"/>
      <c r="E1198" s="250"/>
      <c r="F1198" s="250"/>
      <c r="G1198" s="250"/>
      <c r="H1198" s="221"/>
      <c r="I1198" s="221"/>
      <c r="J1198" s="221"/>
      <c r="K1198" s="221"/>
      <c r="L1198" s="221"/>
      <c r="M1198" s="221"/>
      <c r="N1198" s="220"/>
      <c r="O1198" s="220"/>
      <c r="P1198" s="220"/>
      <c r="Q1198" s="220"/>
      <c r="R1198" s="221"/>
      <c r="S1198" s="221"/>
      <c r="T1198" s="221"/>
      <c r="U1198" s="221"/>
      <c r="V1198" s="221"/>
      <c r="W1198" s="221"/>
      <c r="X1198" s="221"/>
      <c r="Y1198" s="221"/>
      <c r="Z1198" s="210"/>
      <c r="AA1198" s="210"/>
      <c r="AB1198" s="210"/>
      <c r="AC1198" s="210"/>
      <c r="AD1198" s="210"/>
      <c r="AE1198" s="210"/>
      <c r="AF1198" s="210"/>
      <c r="AG1198" s="210" t="s">
        <v>260</v>
      </c>
      <c r="AH1198" s="210"/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2" x14ac:dyDescent="0.2">
      <c r="A1199" s="217"/>
      <c r="B1199" s="218"/>
      <c r="C1199" s="256"/>
      <c r="D1199" s="246"/>
      <c r="E1199" s="246"/>
      <c r="F1199" s="246"/>
      <c r="G1199" s="246"/>
      <c r="H1199" s="221"/>
      <c r="I1199" s="221"/>
      <c r="J1199" s="221"/>
      <c r="K1199" s="221"/>
      <c r="L1199" s="221"/>
      <c r="M1199" s="221"/>
      <c r="N1199" s="220"/>
      <c r="O1199" s="220"/>
      <c r="P1199" s="220"/>
      <c r="Q1199" s="220"/>
      <c r="R1199" s="221"/>
      <c r="S1199" s="221"/>
      <c r="T1199" s="221"/>
      <c r="U1199" s="221"/>
      <c r="V1199" s="221"/>
      <c r="W1199" s="221"/>
      <c r="X1199" s="221"/>
      <c r="Y1199" s="221"/>
      <c r="Z1199" s="210"/>
      <c r="AA1199" s="210"/>
      <c r="AB1199" s="210"/>
      <c r="AC1199" s="210"/>
      <c r="AD1199" s="210"/>
      <c r="AE1199" s="210"/>
      <c r="AF1199" s="210"/>
      <c r="AG1199" s="210" t="s">
        <v>214</v>
      </c>
      <c r="AH1199" s="210"/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1" x14ac:dyDescent="0.2">
      <c r="A1200" s="237">
        <v>296</v>
      </c>
      <c r="B1200" s="238" t="s">
        <v>1278</v>
      </c>
      <c r="C1200" s="253" t="s">
        <v>1279</v>
      </c>
      <c r="D1200" s="239" t="s">
        <v>263</v>
      </c>
      <c r="E1200" s="240">
        <v>610.71172000000001</v>
      </c>
      <c r="F1200" s="241"/>
      <c r="G1200" s="242">
        <f>ROUND(E1200*F1200,2)</f>
        <v>0</v>
      </c>
      <c r="H1200" s="241"/>
      <c r="I1200" s="242">
        <f>ROUND(E1200*H1200,2)</f>
        <v>0</v>
      </c>
      <c r="J1200" s="241"/>
      <c r="K1200" s="242">
        <f>ROUND(E1200*J1200,2)</f>
        <v>0</v>
      </c>
      <c r="L1200" s="242">
        <v>21</v>
      </c>
      <c r="M1200" s="242">
        <f>G1200*(1+L1200/100)</f>
        <v>0</v>
      </c>
      <c r="N1200" s="240">
        <v>0</v>
      </c>
      <c r="O1200" s="240">
        <f>ROUND(E1200*N1200,2)</f>
        <v>0</v>
      </c>
      <c r="P1200" s="240">
        <v>0</v>
      </c>
      <c r="Q1200" s="240">
        <f>ROUND(E1200*P1200,2)</f>
        <v>0</v>
      </c>
      <c r="R1200" s="242" t="s">
        <v>779</v>
      </c>
      <c r="S1200" s="242" t="s">
        <v>205</v>
      </c>
      <c r="T1200" s="243" t="s">
        <v>206</v>
      </c>
      <c r="U1200" s="221">
        <v>0</v>
      </c>
      <c r="V1200" s="221">
        <f>ROUND(E1200*U1200,2)</f>
        <v>0</v>
      </c>
      <c r="W1200" s="221"/>
      <c r="X1200" s="221" t="s">
        <v>1272</v>
      </c>
      <c r="Y1200" s="221" t="s">
        <v>208</v>
      </c>
      <c r="Z1200" s="210"/>
      <c r="AA1200" s="210"/>
      <c r="AB1200" s="210"/>
      <c r="AC1200" s="210"/>
      <c r="AD1200" s="210"/>
      <c r="AE1200" s="210"/>
      <c r="AF1200" s="210"/>
      <c r="AG1200" s="210" t="s">
        <v>1273</v>
      </c>
      <c r="AH1200" s="210"/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2" x14ac:dyDescent="0.2">
      <c r="A1201" s="217"/>
      <c r="B1201" s="218"/>
      <c r="C1201" s="257"/>
      <c r="D1201" s="248"/>
      <c r="E1201" s="248"/>
      <c r="F1201" s="248"/>
      <c r="G1201" s="248"/>
      <c r="H1201" s="221"/>
      <c r="I1201" s="221"/>
      <c r="J1201" s="221"/>
      <c r="K1201" s="221"/>
      <c r="L1201" s="221"/>
      <c r="M1201" s="221"/>
      <c r="N1201" s="220"/>
      <c r="O1201" s="220"/>
      <c r="P1201" s="220"/>
      <c r="Q1201" s="220"/>
      <c r="R1201" s="221"/>
      <c r="S1201" s="221"/>
      <c r="T1201" s="221"/>
      <c r="U1201" s="221"/>
      <c r="V1201" s="221"/>
      <c r="W1201" s="221"/>
      <c r="X1201" s="221"/>
      <c r="Y1201" s="221"/>
      <c r="Z1201" s="210"/>
      <c r="AA1201" s="210"/>
      <c r="AB1201" s="210"/>
      <c r="AC1201" s="210"/>
      <c r="AD1201" s="210"/>
      <c r="AE1201" s="210"/>
      <c r="AF1201" s="210"/>
      <c r="AG1201" s="210" t="s">
        <v>214</v>
      </c>
      <c r="AH1201" s="210"/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1" x14ac:dyDescent="0.2">
      <c r="A1202" s="237">
        <v>297</v>
      </c>
      <c r="B1202" s="238" t="s">
        <v>1280</v>
      </c>
      <c r="C1202" s="253" t="s">
        <v>1281</v>
      </c>
      <c r="D1202" s="239" t="s">
        <v>263</v>
      </c>
      <c r="E1202" s="240">
        <v>61.071170000000002</v>
      </c>
      <c r="F1202" s="241"/>
      <c r="G1202" s="242">
        <f>ROUND(E1202*F1202,2)</f>
        <v>0</v>
      </c>
      <c r="H1202" s="241"/>
      <c r="I1202" s="242">
        <f>ROUND(E1202*H1202,2)</f>
        <v>0</v>
      </c>
      <c r="J1202" s="241"/>
      <c r="K1202" s="242">
        <f>ROUND(E1202*J1202,2)</f>
        <v>0</v>
      </c>
      <c r="L1202" s="242">
        <v>21</v>
      </c>
      <c r="M1202" s="242">
        <f>G1202*(1+L1202/100)</f>
        <v>0</v>
      </c>
      <c r="N1202" s="240">
        <v>0</v>
      </c>
      <c r="O1202" s="240">
        <f>ROUND(E1202*N1202,2)</f>
        <v>0</v>
      </c>
      <c r="P1202" s="240">
        <v>0</v>
      </c>
      <c r="Q1202" s="240">
        <f>ROUND(E1202*P1202,2)</f>
        <v>0</v>
      </c>
      <c r="R1202" s="242" t="s">
        <v>779</v>
      </c>
      <c r="S1202" s="242" t="s">
        <v>205</v>
      </c>
      <c r="T1202" s="243" t="s">
        <v>206</v>
      </c>
      <c r="U1202" s="221">
        <v>0.94199999999999995</v>
      </c>
      <c r="V1202" s="221">
        <f>ROUND(E1202*U1202,2)</f>
        <v>57.53</v>
      </c>
      <c r="W1202" s="221"/>
      <c r="X1202" s="221" t="s">
        <v>1272</v>
      </c>
      <c r="Y1202" s="221" t="s">
        <v>208</v>
      </c>
      <c r="Z1202" s="210"/>
      <c r="AA1202" s="210"/>
      <c r="AB1202" s="210"/>
      <c r="AC1202" s="210"/>
      <c r="AD1202" s="210"/>
      <c r="AE1202" s="210"/>
      <c r="AF1202" s="210"/>
      <c r="AG1202" s="210" t="s">
        <v>1273</v>
      </c>
      <c r="AH1202" s="210"/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outlineLevel="2" x14ac:dyDescent="0.2">
      <c r="A1203" s="217"/>
      <c r="B1203" s="218"/>
      <c r="C1203" s="257"/>
      <c r="D1203" s="248"/>
      <c r="E1203" s="248"/>
      <c r="F1203" s="248"/>
      <c r="G1203" s="248"/>
      <c r="H1203" s="221"/>
      <c r="I1203" s="221"/>
      <c r="J1203" s="221"/>
      <c r="K1203" s="221"/>
      <c r="L1203" s="221"/>
      <c r="M1203" s="221"/>
      <c r="N1203" s="220"/>
      <c r="O1203" s="220"/>
      <c r="P1203" s="220"/>
      <c r="Q1203" s="220"/>
      <c r="R1203" s="221"/>
      <c r="S1203" s="221"/>
      <c r="T1203" s="221"/>
      <c r="U1203" s="221"/>
      <c r="V1203" s="221"/>
      <c r="W1203" s="221"/>
      <c r="X1203" s="221"/>
      <c r="Y1203" s="221"/>
      <c r="Z1203" s="210"/>
      <c r="AA1203" s="210"/>
      <c r="AB1203" s="210"/>
      <c r="AC1203" s="210"/>
      <c r="AD1203" s="210"/>
      <c r="AE1203" s="210"/>
      <c r="AF1203" s="210"/>
      <c r="AG1203" s="210" t="s">
        <v>214</v>
      </c>
      <c r="AH1203" s="210"/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ht="22.5" outlineLevel="1" x14ac:dyDescent="0.2">
      <c r="A1204" s="237">
        <v>298</v>
      </c>
      <c r="B1204" s="238" t="s">
        <v>1282</v>
      </c>
      <c r="C1204" s="253" t="s">
        <v>1283</v>
      </c>
      <c r="D1204" s="239" t="s">
        <v>263</v>
      </c>
      <c r="E1204" s="240">
        <v>61.071170000000002</v>
      </c>
      <c r="F1204" s="241"/>
      <c r="G1204" s="242">
        <f>ROUND(E1204*F1204,2)</f>
        <v>0</v>
      </c>
      <c r="H1204" s="241"/>
      <c r="I1204" s="242">
        <f>ROUND(E1204*H1204,2)</f>
        <v>0</v>
      </c>
      <c r="J1204" s="241"/>
      <c r="K1204" s="242">
        <f>ROUND(E1204*J1204,2)</f>
        <v>0</v>
      </c>
      <c r="L1204" s="242">
        <v>21</v>
      </c>
      <c r="M1204" s="242">
        <f>G1204*(1+L1204/100)</f>
        <v>0</v>
      </c>
      <c r="N1204" s="240">
        <v>0</v>
      </c>
      <c r="O1204" s="240">
        <f>ROUND(E1204*N1204,2)</f>
        <v>0</v>
      </c>
      <c r="P1204" s="240">
        <v>0</v>
      </c>
      <c r="Q1204" s="240">
        <f>ROUND(E1204*P1204,2)</f>
        <v>0</v>
      </c>
      <c r="R1204" s="242" t="s">
        <v>779</v>
      </c>
      <c r="S1204" s="242" t="s">
        <v>205</v>
      </c>
      <c r="T1204" s="243" t="s">
        <v>206</v>
      </c>
      <c r="U1204" s="221">
        <v>0</v>
      </c>
      <c r="V1204" s="221">
        <f>ROUND(E1204*U1204,2)</f>
        <v>0</v>
      </c>
      <c r="W1204" s="221"/>
      <c r="X1204" s="221" t="s">
        <v>1272</v>
      </c>
      <c r="Y1204" s="221" t="s">
        <v>208</v>
      </c>
      <c r="Z1204" s="210"/>
      <c r="AA1204" s="210"/>
      <c r="AB1204" s="210"/>
      <c r="AC1204" s="210"/>
      <c r="AD1204" s="210"/>
      <c r="AE1204" s="210"/>
      <c r="AF1204" s="210"/>
      <c r="AG1204" s="210" t="s">
        <v>1273</v>
      </c>
      <c r="AH1204" s="210"/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2" x14ac:dyDescent="0.2">
      <c r="A1205" s="217"/>
      <c r="B1205" s="218"/>
      <c r="C1205" s="257"/>
      <c r="D1205" s="248"/>
      <c r="E1205" s="248"/>
      <c r="F1205" s="248"/>
      <c r="G1205" s="248"/>
      <c r="H1205" s="221"/>
      <c r="I1205" s="221"/>
      <c r="J1205" s="221"/>
      <c r="K1205" s="221"/>
      <c r="L1205" s="221"/>
      <c r="M1205" s="221"/>
      <c r="N1205" s="220"/>
      <c r="O1205" s="220"/>
      <c r="P1205" s="220"/>
      <c r="Q1205" s="220"/>
      <c r="R1205" s="221"/>
      <c r="S1205" s="221"/>
      <c r="T1205" s="221"/>
      <c r="U1205" s="221"/>
      <c r="V1205" s="221"/>
      <c r="W1205" s="221"/>
      <c r="X1205" s="221"/>
      <c r="Y1205" s="221"/>
      <c r="Z1205" s="210"/>
      <c r="AA1205" s="210"/>
      <c r="AB1205" s="210"/>
      <c r="AC1205" s="210"/>
      <c r="AD1205" s="210"/>
      <c r="AE1205" s="210"/>
      <c r="AF1205" s="210"/>
      <c r="AG1205" s="210" t="s">
        <v>214</v>
      </c>
      <c r="AH1205" s="210"/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x14ac:dyDescent="0.2">
      <c r="A1206" s="230" t="s">
        <v>199</v>
      </c>
      <c r="B1206" s="231" t="s">
        <v>170</v>
      </c>
      <c r="C1206" s="252" t="s">
        <v>27</v>
      </c>
      <c r="D1206" s="232"/>
      <c r="E1206" s="233"/>
      <c r="F1206" s="234"/>
      <c r="G1206" s="234">
        <f>SUMIF(AG1207:AG1215,"&lt;&gt;NOR",G1207:G1215)</f>
        <v>0</v>
      </c>
      <c r="H1206" s="234"/>
      <c r="I1206" s="234">
        <f>SUM(I1207:I1215)</f>
        <v>0</v>
      </c>
      <c r="J1206" s="234"/>
      <c r="K1206" s="234">
        <f>SUM(K1207:K1215)</f>
        <v>0</v>
      </c>
      <c r="L1206" s="234"/>
      <c r="M1206" s="234">
        <f>SUM(M1207:M1215)</f>
        <v>0</v>
      </c>
      <c r="N1206" s="233"/>
      <c r="O1206" s="233">
        <f>SUM(O1207:O1215)</f>
        <v>0</v>
      </c>
      <c r="P1206" s="233"/>
      <c r="Q1206" s="233">
        <f>SUM(Q1207:Q1215)</f>
        <v>0</v>
      </c>
      <c r="R1206" s="234"/>
      <c r="S1206" s="234"/>
      <c r="T1206" s="235"/>
      <c r="U1206" s="229"/>
      <c r="V1206" s="229">
        <f>SUM(V1207:V1215)</f>
        <v>0</v>
      </c>
      <c r="W1206" s="229"/>
      <c r="X1206" s="229"/>
      <c r="Y1206" s="229"/>
      <c r="AG1206" t="s">
        <v>200</v>
      </c>
    </row>
    <row r="1207" spans="1:60" outlineLevel="1" x14ac:dyDescent="0.2">
      <c r="A1207" s="237">
        <v>299</v>
      </c>
      <c r="B1207" s="238" t="s">
        <v>1284</v>
      </c>
      <c r="C1207" s="253" t="s">
        <v>1285</v>
      </c>
      <c r="D1207" s="239" t="s">
        <v>1286</v>
      </c>
      <c r="E1207" s="240">
        <v>1</v>
      </c>
      <c r="F1207" s="241"/>
      <c r="G1207" s="242">
        <f>ROUND(E1207*F1207,2)</f>
        <v>0</v>
      </c>
      <c r="H1207" s="241"/>
      <c r="I1207" s="242">
        <f>ROUND(E1207*H1207,2)</f>
        <v>0</v>
      </c>
      <c r="J1207" s="241"/>
      <c r="K1207" s="242">
        <f>ROUND(E1207*J1207,2)</f>
        <v>0</v>
      </c>
      <c r="L1207" s="242">
        <v>21</v>
      </c>
      <c r="M1207" s="242">
        <f>G1207*(1+L1207/100)</f>
        <v>0</v>
      </c>
      <c r="N1207" s="240">
        <v>0</v>
      </c>
      <c r="O1207" s="240">
        <f>ROUND(E1207*N1207,2)</f>
        <v>0</v>
      </c>
      <c r="P1207" s="240">
        <v>0</v>
      </c>
      <c r="Q1207" s="240">
        <f>ROUND(E1207*P1207,2)</f>
        <v>0</v>
      </c>
      <c r="R1207" s="242"/>
      <c r="S1207" s="242" t="s">
        <v>205</v>
      </c>
      <c r="T1207" s="243" t="s">
        <v>349</v>
      </c>
      <c r="U1207" s="221">
        <v>0</v>
      </c>
      <c r="V1207" s="221">
        <f>ROUND(E1207*U1207,2)</f>
        <v>0</v>
      </c>
      <c r="W1207" s="221"/>
      <c r="X1207" s="221" t="s">
        <v>1287</v>
      </c>
      <c r="Y1207" s="221" t="s">
        <v>208</v>
      </c>
      <c r="Z1207" s="210"/>
      <c r="AA1207" s="210"/>
      <c r="AB1207" s="210"/>
      <c r="AC1207" s="210"/>
      <c r="AD1207" s="210"/>
      <c r="AE1207" s="210"/>
      <c r="AF1207" s="210"/>
      <c r="AG1207" s="210" t="s">
        <v>1288</v>
      </c>
      <c r="AH1207" s="210"/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2" x14ac:dyDescent="0.2">
      <c r="A1208" s="217"/>
      <c r="B1208" s="218"/>
      <c r="C1208" s="259" t="s">
        <v>1289</v>
      </c>
      <c r="D1208" s="250"/>
      <c r="E1208" s="250"/>
      <c r="F1208" s="250"/>
      <c r="G1208" s="250"/>
      <c r="H1208" s="221"/>
      <c r="I1208" s="221"/>
      <c r="J1208" s="221"/>
      <c r="K1208" s="221"/>
      <c r="L1208" s="221"/>
      <c r="M1208" s="221"/>
      <c r="N1208" s="220"/>
      <c r="O1208" s="220"/>
      <c r="P1208" s="220"/>
      <c r="Q1208" s="220"/>
      <c r="R1208" s="221"/>
      <c r="S1208" s="221"/>
      <c r="T1208" s="221"/>
      <c r="U1208" s="221"/>
      <c r="V1208" s="221"/>
      <c r="W1208" s="221"/>
      <c r="X1208" s="221"/>
      <c r="Y1208" s="221"/>
      <c r="Z1208" s="210"/>
      <c r="AA1208" s="210"/>
      <c r="AB1208" s="210"/>
      <c r="AC1208" s="210"/>
      <c r="AD1208" s="210"/>
      <c r="AE1208" s="210"/>
      <c r="AF1208" s="210"/>
      <c r="AG1208" s="210" t="s">
        <v>260</v>
      </c>
      <c r="AH1208" s="210"/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2" x14ac:dyDescent="0.2">
      <c r="A1209" s="217"/>
      <c r="B1209" s="218"/>
      <c r="C1209" s="256"/>
      <c r="D1209" s="246"/>
      <c r="E1209" s="246"/>
      <c r="F1209" s="246"/>
      <c r="G1209" s="246"/>
      <c r="H1209" s="221"/>
      <c r="I1209" s="221"/>
      <c r="J1209" s="221"/>
      <c r="K1209" s="221"/>
      <c r="L1209" s="221"/>
      <c r="M1209" s="221"/>
      <c r="N1209" s="220"/>
      <c r="O1209" s="220"/>
      <c r="P1209" s="220"/>
      <c r="Q1209" s="220"/>
      <c r="R1209" s="221"/>
      <c r="S1209" s="221"/>
      <c r="T1209" s="221"/>
      <c r="U1209" s="221"/>
      <c r="V1209" s="221"/>
      <c r="W1209" s="221"/>
      <c r="X1209" s="221"/>
      <c r="Y1209" s="221"/>
      <c r="Z1209" s="210"/>
      <c r="AA1209" s="210"/>
      <c r="AB1209" s="210"/>
      <c r="AC1209" s="210"/>
      <c r="AD1209" s="210"/>
      <c r="AE1209" s="210"/>
      <c r="AF1209" s="210"/>
      <c r="AG1209" s="210" t="s">
        <v>214</v>
      </c>
      <c r="AH1209" s="210"/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1" x14ac:dyDescent="0.2">
      <c r="A1210" s="237">
        <v>300</v>
      </c>
      <c r="B1210" s="238" t="s">
        <v>1290</v>
      </c>
      <c r="C1210" s="253" t="s">
        <v>1291</v>
      </c>
      <c r="D1210" s="239" t="s">
        <v>1286</v>
      </c>
      <c r="E1210" s="240">
        <v>1</v>
      </c>
      <c r="F1210" s="241"/>
      <c r="G1210" s="242">
        <f>ROUND(E1210*F1210,2)</f>
        <v>0</v>
      </c>
      <c r="H1210" s="241"/>
      <c r="I1210" s="242">
        <f>ROUND(E1210*H1210,2)</f>
        <v>0</v>
      </c>
      <c r="J1210" s="241"/>
      <c r="K1210" s="242">
        <f>ROUND(E1210*J1210,2)</f>
        <v>0</v>
      </c>
      <c r="L1210" s="242">
        <v>21</v>
      </c>
      <c r="M1210" s="242">
        <f>G1210*(1+L1210/100)</f>
        <v>0</v>
      </c>
      <c r="N1210" s="240">
        <v>0</v>
      </c>
      <c r="O1210" s="240">
        <f>ROUND(E1210*N1210,2)</f>
        <v>0</v>
      </c>
      <c r="P1210" s="240">
        <v>0</v>
      </c>
      <c r="Q1210" s="240">
        <f>ROUND(E1210*P1210,2)</f>
        <v>0</v>
      </c>
      <c r="R1210" s="242"/>
      <c r="S1210" s="242" t="s">
        <v>205</v>
      </c>
      <c r="T1210" s="243" t="s">
        <v>349</v>
      </c>
      <c r="U1210" s="221">
        <v>0</v>
      </c>
      <c r="V1210" s="221">
        <f>ROUND(E1210*U1210,2)</f>
        <v>0</v>
      </c>
      <c r="W1210" s="221"/>
      <c r="X1210" s="221" t="s">
        <v>1287</v>
      </c>
      <c r="Y1210" s="221" t="s">
        <v>208</v>
      </c>
      <c r="Z1210" s="210"/>
      <c r="AA1210" s="210"/>
      <c r="AB1210" s="210"/>
      <c r="AC1210" s="210"/>
      <c r="AD1210" s="210"/>
      <c r="AE1210" s="210"/>
      <c r="AF1210" s="210"/>
      <c r="AG1210" s="210" t="s">
        <v>1288</v>
      </c>
      <c r="AH1210" s="210"/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ht="33.75" outlineLevel="2" x14ac:dyDescent="0.2">
      <c r="A1211" s="217"/>
      <c r="B1211" s="218"/>
      <c r="C1211" s="259" t="s">
        <v>1292</v>
      </c>
      <c r="D1211" s="250"/>
      <c r="E1211" s="250"/>
      <c r="F1211" s="250"/>
      <c r="G1211" s="250"/>
      <c r="H1211" s="221"/>
      <c r="I1211" s="221"/>
      <c r="J1211" s="221"/>
      <c r="K1211" s="221"/>
      <c r="L1211" s="221"/>
      <c r="M1211" s="221"/>
      <c r="N1211" s="220"/>
      <c r="O1211" s="220"/>
      <c r="P1211" s="220"/>
      <c r="Q1211" s="220"/>
      <c r="R1211" s="221"/>
      <c r="S1211" s="221"/>
      <c r="T1211" s="221"/>
      <c r="U1211" s="221"/>
      <c r="V1211" s="221"/>
      <c r="W1211" s="221"/>
      <c r="X1211" s="221"/>
      <c r="Y1211" s="221"/>
      <c r="Z1211" s="210"/>
      <c r="AA1211" s="210"/>
      <c r="AB1211" s="210"/>
      <c r="AC1211" s="210"/>
      <c r="AD1211" s="210"/>
      <c r="AE1211" s="210"/>
      <c r="AF1211" s="210"/>
      <c r="AG1211" s="210" t="s">
        <v>260</v>
      </c>
      <c r="AH1211" s="210"/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47" t="str">
        <f>C1211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211" s="210"/>
      <c r="BC1211" s="210"/>
      <c r="BD1211" s="210"/>
      <c r="BE1211" s="210"/>
      <c r="BF1211" s="210"/>
      <c r="BG1211" s="210"/>
      <c r="BH1211" s="210"/>
    </row>
    <row r="1212" spans="1:60" outlineLevel="2" x14ac:dyDescent="0.2">
      <c r="A1212" s="217"/>
      <c r="B1212" s="218"/>
      <c r="C1212" s="256"/>
      <c r="D1212" s="246"/>
      <c r="E1212" s="246"/>
      <c r="F1212" s="246"/>
      <c r="G1212" s="246"/>
      <c r="H1212" s="221"/>
      <c r="I1212" s="221"/>
      <c r="J1212" s="221"/>
      <c r="K1212" s="221"/>
      <c r="L1212" s="221"/>
      <c r="M1212" s="221"/>
      <c r="N1212" s="220"/>
      <c r="O1212" s="220"/>
      <c r="P1212" s="220"/>
      <c r="Q1212" s="220"/>
      <c r="R1212" s="221"/>
      <c r="S1212" s="221"/>
      <c r="T1212" s="221"/>
      <c r="U1212" s="221"/>
      <c r="V1212" s="221"/>
      <c r="W1212" s="221"/>
      <c r="X1212" s="221"/>
      <c r="Y1212" s="221"/>
      <c r="Z1212" s="210"/>
      <c r="AA1212" s="210"/>
      <c r="AB1212" s="210"/>
      <c r="AC1212" s="210"/>
      <c r="AD1212" s="210"/>
      <c r="AE1212" s="210"/>
      <c r="AF1212" s="210"/>
      <c r="AG1212" s="210" t="s">
        <v>214</v>
      </c>
      <c r="AH1212" s="210"/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outlineLevel="1" x14ac:dyDescent="0.2">
      <c r="A1213" s="237">
        <v>301</v>
      </c>
      <c r="B1213" s="238" t="s">
        <v>1293</v>
      </c>
      <c r="C1213" s="253" t="s">
        <v>1294</v>
      </c>
      <c r="D1213" s="239" t="s">
        <v>1286</v>
      </c>
      <c r="E1213" s="240">
        <v>1</v>
      </c>
      <c r="F1213" s="241"/>
      <c r="G1213" s="242">
        <f>ROUND(E1213*F1213,2)</f>
        <v>0</v>
      </c>
      <c r="H1213" s="241"/>
      <c r="I1213" s="242">
        <f>ROUND(E1213*H1213,2)</f>
        <v>0</v>
      </c>
      <c r="J1213" s="241"/>
      <c r="K1213" s="242">
        <f>ROUND(E1213*J1213,2)</f>
        <v>0</v>
      </c>
      <c r="L1213" s="242">
        <v>21</v>
      </c>
      <c r="M1213" s="242">
        <f>G1213*(1+L1213/100)</f>
        <v>0</v>
      </c>
      <c r="N1213" s="240">
        <v>0</v>
      </c>
      <c r="O1213" s="240">
        <f>ROUND(E1213*N1213,2)</f>
        <v>0</v>
      </c>
      <c r="P1213" s="240">
        <v>0</v>
      </c>
      <c r="Q1213" s="240">
        <f>ROUND(E1213*P1213,2)</f>
        <v>0</v>
      </c>
      <c r="R1213" s="242"/>
      <c r="S1213" s="242" t="s">
        <v>205</v>
      </c>
      <c r="T1213" s="243" t="s">
        <v>349</v>
      </c>
      <c r="U1213" s="221">
        <v>0</v>
      </c>
      <c r="V1213" s="221">
        <f>ROUND(E1213*U1213,2)</f>
        <v>0</v>
      </c>
      <c r="W1213" s="221"/>
      <c r="X1213" s="221" t="s">
        <v>1287</v>
      </c>
      <c r="Y1213" s="221" t="s">
        <v>208</v>
      </c>
      <c r="Z1213" s="210"/>
      <c r="AA1213" s="210"/>
      <c r="AB1213" s="210"/>
      <c r="AC1213" s="210"/>
      <c r="AD1213" s="210"/>
      <c r="AE1213" s="210"/>
      <c r="AF1213" s="210"/>
      <c r="AG1213" s="210" t="s">
        <v>1288</v>
      </c>
      <c r="AH1213" s="210"/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outlineLevel="2" x14ac:dyDescent="0.2">
      <c r="A1214" s="217"/>
      <c r="B1214" s="218"/>
      <c r="C1214" s="259" t="s">
        <v>1295</v>
      </c>
      <c r="D1214" s="250"/>
      <c r="E1214" s="250"/>
      <c r="F1214" s="250"/>
      <c r="G1214" s="250"/>
      <c r="H1214" s="221"/>
      <c r="I1214" s="221"/>
      <c r="J1214" s="221"/>
      <c r="K1214" s="221"/>
      <c r="L1214" s="221"/>
      <c r="M1214" s="221"/>
      <c r="N1214" s="220"/>
      <c r="O1214" s="220"/>
      <c r="P1214" s="220"/>
      <c r="Q1214" s="220"/>
      <c r="R1214" s="221"/>
      <c r="S1214" s="221"/>
      <c r="T1214" s="221"/>
      <c r="U1214" s="221"/>
      <c r="V1214" s="221"/>
      <c r="W1214" s="221"/>
      <c r="X1214" s="221"/>
      <c r="Y1214" s="221"/>
      <c r="Z1214" s="210"/>
      <c r="AA1214" s="210"/>
      <c r="AB1214" s="210"/>
      <c r="AC1214" s="210"/>
      <c r="AD1214" s="210"/>
      <c r="AE1214" s="210"/>
      <c r="AF1214" s="210"/>
      <c r="AG1214" s="210" t="s">
        <v>260</v>
      </c>
      <c r="AH1214" s="210"/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2" x14ac:dyDescent="0.2">
      <c r="A1215" s="217"/>
      <c r="B1215" s="218"/>
      <c r="C1215" s="256"/>
      <c r="D1215" s="246"/>
      <c r="E1215" s="246"/>
      <c r="F1215" s="246"/>
      <c r="G1215" s="246"/>
      <c r="H1215" s="221"/>
      <c r="I1215" s="221"/>
      <c r="J1215" s="221"/>
      <c r="K1215" s="221"/>
      <c r="L1215" s="221"/>
      <c r="M1215" s="221"/>
      <c r="N1215" s="220"/>
      <c r="O1215" s="220"/>
      <c r="P1215" s="220"/>
      <c r="Q1215" s="220"/>
      <c r="R1215" s="221"/>
      <c r="S1215" s="221"/>
      <c r="T1215" s="221"/>
      <c r="U1215" s="221"/>
      <c r="V1215" s="221"/>
      <c r="W1215" s="221"/>
      <c r="X1215" s="221"/>
      <c r="Y1215" s="221"/>
      <c r="Z1215" s="210"/>
      <c r="AA1215" s="210"/>
      <c r="AB1215" s="210"/>
      <c r="AC1215" s="210"/>
      <c r="AD1215" s="210"/>
      <c r="AE1215" s="210"/>
      <c r="AF1215" s="210"/>
      <c r="AG1215" s="210" t="s">
        <v>214</v>
      </c>
      <c r="AH1215" s="210"/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x14ac:dyDescent="0.2">
      <c r="A1216" s="3"/>
      <c r="B1216" s="4"/>
      <c r="C1216" s="265"/>
      <c r="D1216" s="6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AE1216">
        <v>15</v>
      </c>
      <c r="AF1216">
        <v>21</v>
      </c>
      <c r="AG1216" t="s">
        <v>185</v>
      </c>
    </row>
    <row r="1217" spans="1:33" x14ac:dyDescent="0.2">
      <c r="A1217" s="213"/>
      <c r="B1217" s="214" t="s">
        <v>29</v>
      </c>
      <c r="C1217" s="266"/>
      <c r="D1217" s="215"/>
      <c r="E1217" s="216"/>
      <c r="F1217" s="216"/>
      <c r="G1217" s="236">
        <f>G8+G48+G127+G181+G283+G349+G369+G381+G406+G469+G527+G556+G588+G632+G649+G653+G680+G743+G819+G864+G895+G965+G1021+G1049+G1080+G1112+G1140+G1164+G1169+G1189+G1193+G1206</f>
        <v>0</v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AE1217">
        <f>SUMIF(L7:L1215,AE1216,G7:G1215)</f>
        <v>0</v>
      </c>
      <c r="AF1217">
        <f>SUMIF(L7:L1215,AF1216,G7:G1215)</f>
        <v>0</v>
      </c>
      <c r="AG1217" t="s">
        <v>1296</v>
      </c>
    </row>
    <row r="1218" spans="1:33" x14ac:dyDescent="0.2">
      <c r="C1218" s="267"/>
      <c r="D1218" s="10"/>
      <c r="AG1218" t="s">
        <v>1298</v>
      </c>
    </row>
    <row r="1219" spans="1:33" x14ac:dyDescent="0.2">
      <c r="D1219" s="10"/>
    </row>
    <row r="1220" spans="1:33" x14ac:dyDescent="0.2">
      <c r="D1220" s="10"/>
    </row>
    <row r="1221" spans="1:33" x14ac:dyDescent="0.2">
      <c r="D1221" s="10"/>
    </row>
    <row r="1222" spans="1:33" x14ac:dyDescent="0.2">
      <c r="D1222" s="10"/>
    </row>
    <row r="1223" spans="1:33" x14ac:dyDescent="0.2">
      <c r="D1223" s="10"/>
    </row>
    <row r="1224" spans="1:33" x14ac:dyDescent="0.2">
      <c r="D1224" s="10"/>
    </row>
    <row r="1225" spans="1:33" x14ac:dyDescent="0.2">
      <c r="D1225" s="10"/>
    </row>
    <row r="1226" spans="1:33" x14ac:dyDescent="0.2">
      <c r="D1226" s="10"/>
    </row>
    <row r="1227" spans="1:33" x14ac:dyDescent="0.2">
      <c r="D1227" s="10"/>
    </row>
    <row r="1228" spans="1:33" x14ac:dyDescent="0.2">
      <c r="D1228" s="10"/>
    </row>
    <row r="1229" spans="1:33" x14ac:dyDescent="0.2">
      <c r="D1229" s="10"/>
    </row>
    <row r="1230" spans="1:33" x14ac:dyDescent="0.2">
      <c r="D1230" s="10"/>
    </row>
    <row r="1231" spans="1:33" x14ac:dyDescent="0.2">
      <c r="D1231" s="10"/>
    </row>
    <row r="1232" spans="1:33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Rv7WIaEy2ndOgvD1dSqAog1yvCZl9IHjdLduSD5h3UmyaEf5DnGVmX61EglOP06uPMZHZC0DPW6fVIdmI+4eg==" saltValue="ztM5Avw5ZfzZTykVgx/mqA==" spinCount="100000" sheet="1" formatRows="0"/>
  <mergeCells count="458">
    <mergeCell ref="C1214:G1214"/>
    <mergeCell ref="C1215:G1215"/>
    <mergeCell ref="C1203:G1203"/>
    <mergeCell ref="C1205:G1205"/>
    <mergeCell ref="C1208:G1208"/>
    <mergeCell ref="C1209:G1209"/>
    <mergeCell ref="C1211:G1211"/>
    <mergeCell ref="C1212:G1212"/>
    <mergeCell ref="C1192:G1192"/>
    <mergeCell ref="C1195:G1195"/>
    <mergeCell ref="C1196:G1196"/>
    <mergeCell ref="C1198:G1198"/>
    <mergeCell ref="C1199:G1199"/>
    <mergeCell ref="C1201:G1201"/>
    <mergeCell ref="C1161:G1161"/>
    <mergeCell ref="C1163:G1163"/>
    <mergeCell ref="C1166:G1166"/>
    <mergeCell ref="C1168:G1168"/>
    <mergeCell ref="C1171:G1171"/>
    <mergeCell ref="C1188:G1188"/>
    <mergeCell ref="C1138:G1138"/>
    <mergeCell ref="C1139:G1139"/>
    <mergeCell ref="C1146:G1146"/>
    <mergeCell ref="C1148:G1148"/>
    <mergeCell ref="C1149:G1149"/>
    <mergeCell ref="C1155:G1155"/>
    <mergeCell ref="C1124:G1124"/>
    <mergeCell ref="C1126:G1126"/>
    <mergeCell ref="C1128:G1128"/>
    <mergeCell ref="C1132:G1132"/>
    <mergeCell ref="C1134:G1134"/>
    <mergeCell ref="C1136:G1136"/>
    <mergeCell ref="C1110:G1110"/>
    <mergeCell ref="C1111:G1111"/>
    <mergeCell ref="C1114:G1114"/>
    <mergeCell ref="C1116:G1116"/>
    <mergeCell ref="C1119:G1119"/>
    <mergeCell ref="C1121:G1121"/>
    <mergeCell ref="C1095:G1095"/>
    <mergeCell ref="C1098:G1098"/>
    <mergeCell ref="C1101:G1101"/>
    <mergeCell ref="C1105:G1105"/>
    <mergeCell ref="C1107:G1107"/>
    <mergeCell ref="C1108:G1108"/>
    <mergeCell ref="C1082:G1082"/>
    <mergeCell ref="C1085:G1085"/>
    <mergeCell ref="C1087:G1087"/>
    <mergeCell ref="C1088:G1088"/>
    <mergeCell ref="C1091:G1091"/>
    <mergeCell ref="C1093:G1093"/>
    <mergeCell ref="C1069:G1069"/>
    <mergeCell ref="C1073:G1073"/>
    <mergeCell ref="C1075:G1075"/>
    <mergeCell ref="C1076:G1076"/>
    <mergeCell ref="C1078:G1078"/>
    <mergeCell ref="C1079:G1079"/>
    <mergeCell ref="C1052:G1052"/>
    <mergeCell ref="C1055:G1055"/>
    <mergeCell ref="C1057:G1057"/>
    <mergeCell ref="C1060:G1060"/>
    <mergeCell ref="C1062:G1062"/>
    <mergeCell ref="C1065:G1065"/>
    <mergeCell ref="C1036:G1036"/>
    <mergeCell ref="C1039:G1039"/>
    <mergeCell ref="C1045:G1045"/>
    <mergeCell ref="C1047:G1047"/>
    <mergeCell ref="C1048:G1048"/>
    <mergeCell ref="C1051:G1051"/>
    <mergeCell ref="C1019:G1019"/>
    <mergeCell ref="C1020:G1020"/>
    <mergeCell ref="C1024:G1024"/>
    <mergeCell ref="C1027:G1027"/>
    <mergeCell ref="C1030:G1030"/>
    <mergeCell ref="C1033:G1033"/>
    <mergeCell ref="C1002:G1002"/>
    <mergeCell ref="C1005:G1005"/>
    <mergeCell ref="C1008:G1008"/>
    <mergeCell ref="C1011:G1011"/>
    <mergeCell ref="C1014:G1014"/>
    <mergeCell ref="C1017:G1017"/>
    <mergeCell ref="C984:G984"/>
    <mergeCell ref="C987:G987"/>
    <mergeCell ref="C990:G990"/>
    <mergeCell ref="C993:G993"/>
    <mergeCell ref="C996:G996"/>
    <mergeCell ref="C999:G999"/>
    <mergeCell ref="C963:G963"/>
    <mergeCell ref="C964:G964"/>
    <mergeCell ref="C968:G968"/>
    <mergeCell ref="C971:G971"/>
    <mergeCell ref="C974:G974"/>
    <mergeCell ref="C978:G978"/>
    <mergeCell ref="C946:G946"/>
    <mergeCell ref="C949:G949"/>
    <mergeCell ref="C952:G952"/>
    <mergeCell ref="C955:G955"/>
    <mergeCell ref="C958:G958"/>
    <mergeCell ref="C961:G961"/>
    <mergeCell ref="C931:G931"/>
    <mergeCell ref="C934:G934"/>
    <mergeCell ref="C937:G937"/>
    <mergeCell ref="C939:G939"/>
    <mergeCell ref="C941:G941"/>
    <mergeCell ref="C943:G943"/>
    <mergeCell ref="C913:G913"/>
    <mergeCell ref="C917:G917"/>
    <mergeCell ref="C920:G920"/>
    <mergeCell ref="C923:G923"/>
    <mergeCell ref="C925:G925"/>
    <mergeCell ref="C928:G928"/>
    <mergeCell ref="C893:G893"/>
    <mergeCell ref="C894:G894"/>
    <mergeCell ref="C898:G898"/>
    <mergeCell ref="C900:G900"/>
    <mergeCell ref="C908:G908"/>
    <mergeCell ref="C910:G910"/>
    <mergeCell ref="C883:G883"/>
    <mergeCell ref="C884:G884"/>
    <mergeCell ref="C886:G886"/>
    <mergeCell ref="C887:G887"/>
    <mergeCell ref="C889:G889"/>
    <mergeCell ref="C891:G891"/>
    <mergeCell ref="C872:G872"/>
    <mergeCell ref="C874:G874"/>
    <mergeCell ref="C876:G876"/>
    <mergeCell ref="C877:G877"/>
    <mergeCell ref="C879:G879"/>
    <mergeCell ref="C881:G881"/>
    <mergeCell ref="C862:G862"/>
    <mergeCell ref="C863:G863"/>
    <mergeCell ref="C866:G866"/>
    <mergeCell ref="C867:G867"/>
    <mergeCell ref="C869:G869"/>
    <mergeCell ref="C870:G870"/>
    <mergeCell ref="C850:G850"/>
    <mergeCell ref="C852:G852"/>
    <mergeCell ref="C854:G854"/>
    <mergeCell ref="C856:G856"/>
    <mergeCell ref="C858:G858"/>
    <mergeCell ref="C860:G860"/>
    <mergeCell ref="C838:G838"/>
    <mergeCell ref="C840:G840"/>
    <mergeCell ref="C842:G842"/>
    <mergeCell ref="C844:G844"/>
    <mergeCell ref="C846:G846"/>
    <mergeCell ref="C848:G848"/>
    <mergeCell ref="C825:G825"/>
    <mergeCell ref="C827:G827"/>
    <mergeCell ref="C829:G829"/>
    <mergeCell ref="C831:G831"/>
    <mergeCell ref="C834:G834"/>
    <mergeCell ref="C836:G836"/>
    <mergeCell ref="C812:G812"/>
    <mergeCell ref="C815:G815"/>
    <mergeCell ref="C817:G817"/>
    <mergeCell ref="C818:G818"/>
    <mergeCell ref="C821:G821"/>
    <mergeCell ref="C823:G823"/>
    <mergeCell ref="C783:G783"/>
    <mergeCell ref="C785:G785"/>
    <mergeCell ref="C787:G787"/>
    <mergeCell ref="C789:G789"/>
    <mergeCell ref="C792:G792"/>
    <mergeCell ref="C806:G806"/>
    <mergeCell ref="C768:G768"/>
    <mergeCell ref="C772:G772"/>
    <mergeCell ref="C774:G774"/>
    <mergeCell ref="C776:G776"/>
    <mergeCell ref="C778:G778"/>
    <mergeCell ref="C780:G780"/>
    <mergeCell ref="C739:G739"/>
    <mergeCell ref="C741:G741"/>
    <mergeCell ref="C742:G742"/>
    <mergeCell ref="C746:G746"/>
    <mergeCell ref="C752:G752"/>
    <mergeCell ref="C764:G764"/>
    <mergeCell ref="C716:G716"/>
    <mergeCell ref="C718:G718"/>
    <mergeCell ref="C719:G719"/>
    <mergeCell ref="C721:G721"/>
    <mergeCell ref="C726:G726"/>
    <mergeCell ref="C733:G733"/>
    <mergeCell ref="C696:G696"/>
    <mergeCell ref="C703:G703"/>
    <mergeCell ref="C705:G705"/>
    <mergeCell ref="C706:G706"/>
    <mergeCell ref="C708:G708"/>
    <mergeCell ref="C713:G713"/>
    <mergeCell ref="C679:G679"/>
    <mergeCell ref="C683:G683"/>
    <mergeCell ref="C686:G686"/>
    <mergeCell ref="C688:G688"/>
    <mergeCell ref="C691:G691"/>
    <mergeCell ref="C694:G694"/>
    <mergeCell ref="C666:G666"/>
    <mergeCell ref="C668:G668"/>
    <mergeCell ref="C670:G670"/>
    <mergeCell ref="C673:G673"/>
    <mergeCell ref="C676:G676"/>
    <mergeCell ref="C678:G678"/>
    <mergeCell ref="C651:G651"/>
    <mergeCell ref="C652:G652"/>
    <mergeCell ref="C656:G656"/>
    <mergeCell ref="C659:G659"/>
    <mergeCell ref="C661:G661"/>
    <mergeCell ref="C663:G663"/>
    <mergeCell ref="C634:G634"/>
    <mergeCell ref="C636:G636"/>
    <mergeCell ref="C639:G639"/>
    <mergeCell ref="C642:G642"/>
    <mergeCell ref="C645:G645"/>
    <mergeCell ref="C648:G648"/>
    <mergeCell ref="C618:G618"/>
    <mergeCell ref="C621:G621"/>
    <mergeCell ref="C623:G623"/>
    <mergeCell ref="C626:G626"/>
    <mergeCell ref="C629:G629"/>
    <mergeCell ref="C631:G631"/>
    <mergeCell ref="C600:G600"/>
    <mergeCell ref="C602:G602"/>
    <mergeCell ref="C604:G604"/>
    <mergeCell ref="C608:G608"/>
    <mergeCell ref="C613:G613"/>
    <mergeCell ref="C615:G615"/>
    <mergeCell ref="C586:G586"/>
    <mergeCell ref="C587:G587"/>
    <mergeCell ref="C591:G591"/>
    <mergeCell ref="C593:G593"/>
    <mergeCell ref="C596:G596"/>
    <mergeCell ref="C598:G598"/>
    <mergeCell ref="C575:G575"/>
    <mergeCell ref="C577:G577"/>
    <mergeCell ref="C578:G578"/>
    <mergeCell ref="C580:G580"/>
    <mergeCell ref="C582:G582"/>
    <mergeCell ref="C584:G584"/>
    <mergeCell ref="C561:G561"/>
    <mergeCell ref="C563:G563"/>
    <mergeCell ref="C565:G565"/>
    <mergeCell ref="C568:G568"/>
    <mergeCell ref="C571:G571"/>
    <mergeCell ref="C573:G573"/>
    <mergeCell ref="C545:G545"/>
    <mergeCell ref="C549:G549"/>
    <mergeCell ref="C552:G552"/>
    <mergeCell ref="C555:G555"/>
    <mergeCell ref="C558:G558"/>
    <mergeCell ref="C559:G559"/>
    <mergeCell ref="C526:G526"/>
    <mergeCell ref="C529:G529"/>
    <mergeCell ref="C535:G535"/>
    <mergeCell ref="C537:G537"/>
    <mergeCell ref="C539:G539"/>
    <mergeCell ref="C542:G542"/>
    <mergeCell ref="C512:G512"/>
    <mergeCell ref="C514:G514"/>
    <mergeCell ref="C516:G516"/>
    <mergeCell ref="C518:G518"/>
    <mergeCell ref="C520:G520"/>
    <mergeCell ref="C523:G523"/>
    <mergeCell ref="C500:G500"/>
    <mergeCell ref="C502:G502"/>
    <mergeCell ref="C504:G504"/>
    <mergeCell ref="C506:G506"/>
    <mergeCell ref="C508:G508"/>
    <mergeCell ref="C510:G510"/>
    <mergeCell ref="C489:G489"/>
    <mergeCell ref="C490:G490"/>
    <mergeCell ref="C492:G492"/>
    <mergeCell ref="C494:G494"/>
    <mergeCell ref="C496:G496"/>
    <mergeCell ref="C498:G498"/>
    <mergeCell ref="C477:G477"/>
    <mergeCell ref="C480:G480"/>
    <mergeCell ref="C482:G482"/>
    <mergeCell ref="C483:G483"/>
    <mergeCell ref="C485:G485"/>
    <mergeCell ref="C487:G487"/>
    <mergeCell ref="C465:G465"/>
    <mergeCell ref="C468:G468"/>
    <mergeCell ref="C471:G471"/>
    <mergeCell ref="C472:G472"/>
    <mergeCell ref="C474:G474"/>
    <mergeCell ref="C476:G476"/>
    <mergeCell ref="C440:G440"/>
    <mergeCell ref="C441:G441"/>
    <mergeCell ref="C445:G445"/>
    <mergeCell ref="C453:G453"/>
    <mergeCell ref="C455:G455"/>
    <mergeCell ref="C456:G456"/>
    <mergeCell ref="C430:G430"/>
    <mergeCell ref="C432:G432"/>
    <mergeCell ref="C433:G433"/>
    <mergeCell ref="C434:G434"/>
    <mergeCell ref="C437:G437"/>
    <mergeCell ref="C439:G439"/>
    <mergeCell ref="C413:G413"/>
    <mergeCell ref="C415:G415"/>
    <mergeCell ref="C424:G424"/>
    <mergeCell ref="C426:G426"/>
    <mergeCell ref="C427:G427"/>
    <mergeCell ref="C428:G428"/>
    <mergeCell ref="C386:G386"/>
    <mergeCell ref="C395:G395"/>
    <mergeCell ref="C397:G397"/>
    <mergeCell ref="C402:G402"/>
    <mergeCell ref="C405:G405"/>
    <mergeCell ref="C408:G408"/>
    <mergeCell ref="C373:G373"/>
    <mergeCell ref="C375:G375"/>
    <mergeCell ref="C377:G377"/>
    <mergeCell ref="C380:G380"/>
    <mergeCell ref="C383:G383"/>
    <mergeCell ref="C384:G384"/>
    <mergeCell ref="C360:G360"/>
    <mergeCell ref="C362:G362"/>
    <mergeCell ref="C364:G364"/>
    <mergeCell ref="C366:G366"/>
    <mergeCell ref="C368:G368"/>
    <mergeCell ref="C371:G371"/>
    <mergeCell ref="C345:G345"/>
    <mergeCell ref="C348:G348"/>
    <mergeCell ref="C352:G352"/>
    <mergeCell ref="C354:G354"/>
    <mergeCell ref="C356:G356"/>
    <mergeCell ref="C358:G358"/>
    <mergeCell ref="C319:G319"/>
    <mergeCell ref="C325:G325"/>
    <mergeCell ref="C327:G327"/>
    <mergeCell ref="C330:G330"/>
    <mergeCell ref="C332:G332"/>
    <mergeCell ref="C342:G342"/>
    <mergeCell ref="C301:G301"/>
    <mergeCell ref="C304:G304"/>
    <mergeCell ref="C306:G306"/>
    <mergeCell ref="C308:G308"/>
    <mergeCell ref="C310:G310"/>
    <mergeCell ref="C312:G312"/>
    <mergeCell ref="C289:G289"/>
    <mergeCell ref="C291:G291"/>
    <mergeCell ref="C293:G293"/>
    <mergeCell ref="C296:G296"/>
    <mergeCell ref="C298:G298"/>
    <mergeCell ref="C299:G299"/>
    <mergeCell ref="C273:G273"/>
    <mergeCell ref="C276:G276"/>
    <mergeCell ref="C279:G279"/>
    <mergeCell ref="C282:G282"/>
    <mergeCell ref="C285:G285"/>
    <mergeCell ref="C287:G287"/>
    <mergeCell ref="C258:G258"/>
    <mergeCell ref="C260:G260"/>
    <mergeCell ref="C263:G263"/>
    <mergeCell ref="C265:G265"/>
    <mergeCell ref="C267:G267"/>
    <mergeCell ref="C270:G270"/>
    <mergeCell ref="C239:G239"/>
    <mergeCell ref="C241:G241"/>
    <mergeCell ref="C242:G242"/>
    <mergeCell ref="C244:G244"/>
    <mergeCell ref="C252:G252"/>
    <mergeCell ref="C254:G254"/>
    <mergeCell ref="C224:G224"/>
    <mergeCell ref="C226:G226"/>
    <mergeCell ref="C229:G229"/>
    <mergeCell ref="C231:G231"/>
    <mergeCell ref="C234:G234"/>
    <mergeCell ref="C236:G236"/>
    <mergeCell ref="C207:G207"/>
    <mergeCell ref="C211:G211"/>
    <mergeCell ref="C214:G214"/>
    <mergeCell ref="C217:G217"/>
    <mergeCell ref="C219:G219"/>
    <mergeCell ref="C222:G222"/>
    <mergeCell ref="C194:G194"/>
    <mergeCell ref="C196:G196"/>
    <mergeCell ref="C198:G198"/>
    <mergeCell ref="C200:G200"/>
    <mergeCell ref="C202:G202"/>
    <mergeCell ref="C204:G204"/>
    <mergeCell ref="C173:G173"/>
    <mergeCell ref="C176:G176"/>
    <mergeCell ref="C178:G178"/>
    <mergeCell ref="C180:G180"/>
    <mergeCell ref="C186:G186"/>
    <mergeCell ref="C192:G192"/>
    <mergeCell ref="C158:G158"/>
    <mergeCell ref="C161:G161"/>
    <mergeCell ref="C164:G164"/>
    <mergeCell ref="C166:G166"/>
    <mergeCell ref="C168:G168"/>
    <mergeCell ref="C171:G171"/>
    <mergeCell ref="C143:G143"/>
    <mergeCell ref="C145:G145"/>
    <mergeCell ref="C147:G147"/>
    <mergeCell ref="C149:G149"/>
    <mergeCell ref="C152:G152"/>
    <mergeCell ref="C155:G155"/>
    <mergeCell ref="C129:G129"/>
    <mergeCell ref="C131:G131"/>
    <mergeCell ref="C133:G133"/>
    <mergeCell ref="C134:G134"/>
    <mergeCell ref="C137:G137"/>
    <mergeCell ref="C140:G140"/>
    <mergeCell ref="C115:G115"/>
    <mergeCell ref="C117:G117"/>
    <mergeCell ref="C118:G118"/>
    <mergeCell ref="C119:G119"/>
    <mergeCell ref="C121:G121"/>
    <mergeCell ref="C126:G126"/>
    <mergeCell ref="C94:G94"/>
    <mergeCell ref="C95:G95"/>
    <mergeCell ref="C107:G107"/>
    <mergeCell ref="C109:G109"/>
    <mergeCell ref="C111:G111"/>
    <mergeCell ref="C113:G113"/>
    <mergeCell ref="C75:G75"/>
    <mergeCell ref="C77:G77"/>
    <mergeCell ref="C83:G83"/>
    <mergeCell ref="C85:G85"/>
    <mergeCell ref="C91:G91"/>
    <mergeCell ref="C93:G93"/>
    <mergeCell ref="C60:G60"/>
    <mergeCell ref="C62:G62"/>
    <mergeCell ref="C66:G66"/>
    <mergeCell ref="C68:G68"/>
    <mergeCell ref="C70:G70"/>
    <mergeCell ref="C72:G72"/>
    <mergeCell ref="C50:G50"/>
    <mergeCell ref="C52:G52"/>
    <mergeCell ref="C54:G54"/>
    <mergeCell ref="C56:G56"/>
    <mergeCell ref="C58:G58"/>
    <mergeCell ref="C59:G59"/>
    <mergeCell ref="C37:G37"/>
    <mergeCell ref="C39:G39"/>
    <mergeCell ref="C41:G41"/>
    <mergeCell ref="C43:G43"/>
    <mergeCell ref="C45:G45"/>
    <mergeCell ref="C47:G47"/>
    <mergeCell ref="C25:G25"/>
    <mergeCell ref="C28:G28"/>
    <mergeCell ref="C30:G30"/>
    <mergeCell ref="C31:G31"/>
    <mergeCell ref="C33:G33"/>
    <mergeCell ref="C35:G35"/>
    <mergeCell ref="C14:G14"/>
    <mergeCell ref="C15:G15"/>
    <mergeCell ref="C17:G17"/>
    <mergeCell ref="C20:G20"/>
    <mergeCell ref="C22:G22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50BD8-F85A-44D2-8623-2667BCBA7FA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172</v>
      </c>
      <c r="B1" s="195"/>
      <c r="C1" s="195"/>
      <c r="D1" s="195"/>
      <c r="E1" s="195"/>
      <c r="F1" s="195"/>
      <c r="G1" s="195"/>
      <c r="AG1" t="s">
        <v>173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174</v>
      </c>
    </row>
    <row r="3" spans="1:60" ht="24.95" customHeight="1" x14ac:dyDescent="0.2">
      <c r="A3" s="196" t="s">
        <v>8</v>
      </c>
      <c r="B3" s="49" t="s">
        <v>51</v>
      </c>
      <c r="C3" s="199" t="s">
        <v>52</v>
      </c>
      <c r="D3" s="197"/>
      <c r="E3" s="197"/>
      <c r="F3" s="197"/>
      <c r="G3" s="198"/>
      <c r="AC3" s="174" t="s">
        <v>174</v>
      </c>
      <c r="AG3" t="s">
        <v>175</v>
      </c>
    </row>
    <row r="4" spans="1:60" ht="24.95" customHeight="1" x14ac:dyDescent="0.2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176</v>
      </c>
    </row>
    <row r="5" spans="1:60" x14ac:dyDescent="0.2">
      <c r="D5" s="10"/>
    </row>
    <row r="6" spans="1:60" ht="38.25" x14ac:dyDescent="0.2">
      <c r="A6" s="206" t="s">
        <v>177</v>
      </c>
      <c r="B6" s="208" t="s">
        <v>178</v>
      </c>
      <c r="C6" s="208" t="s">
        <v>179</v>
      </c>
      <c r="D6" s="207" t="s">
        <v>180</v>
      </c>
      <c r="E6" s="206" t="s">
        <v>181</v>
      </c>
      <c r="F6" s="205" t="s">
        <v>182</v>
      </c>
      <c r="G6" s="206" t="s">
        <v>29</v>
      </c>
      <c r="H6" s="209" t="s">
        <v>30</v>
      </c>
      <c r="I6" s="209" t="s">
        <v>183</v>
      </c>
      <c r="J6" s="209" t="s">
        <v>31</v>
      </c>
      <c r="K6" s="209" t="s">
        <v>184</v>
      </c>
      <c r="L6" s="209" t="s">
        <v>185</v>
      </c>
      <c r="M6" s="209" t="s">
        <v>186</v>
      </c>
      <c r="N6" s="209" t="s">
        <v>187</v>
      </c>
      <c r="O6" s="209" t="s">
        <v>188</v>
      </c>
      <c r="P6" s="209" t="s">
        <v>189</v>
      </c>
      <c r="Q6" s="209" t="s">
        <v>190</v>
      </c>
      <c r="R6" s="209" t="s">
        <v>191</v>
      </c>
      <c r="S6" s="209" t="s">
        <v>192</v>
      </c>
      <c r="T6" s="209" t="s">
        <v>193</v>
      </c>
      <c r="U6" s="209" t="s">
        <v>194</v>
      </c>
      <c r="V6" s="209" t="s">
        <v>195</v>
      </c>
      <c r="W6" s="209" t="s">
        <v>196</v>
      </c>
      <c r="X6" s="209" t="s">
        <v>197</v>
      </c>
      <c r="Y6" s="209" t="s">
        <v>198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0" t="s">
        <v>199</v>
      </c>
      <c r="B8" s="231" t="s">
        <v>85</v>
      </c>
      <c r="C8" s="252" t="s">
        <v>86</v>
      </c>
      <c r="D8" s="232"/>
      <c r="E8" s="233"/>
      <c r="F8" s="234"/>
      <c r="G8" s="234">
        <f>SUMIF(AG9:AG34,"&lt;&gt;NOR",G9:G34)</f>
        <v>0</v>
      </c>
      <c r="H8" s="234"/>
      <c r="I8" s="234">
        <f>SUM(I9:I34)</f>
        <v>0</v>
      </c>
      <c r="J8" s="234"/>
      <c r="K8" s="234">
        <f>SUM(K9:K34)</f>
        <v>0</v>
      </c>
      <c r="L8" s="234"/>
      <c r="M8" s="234">
        <f>SUM(M9:M34)</f>
        <v>0</v>
      </c>
      <c r="N8" s="233"/>
      <c r="O8" s="233">
        <f>SUM(O9:O34)</f>
        <v>117.13</v>
      </c>
      <c r="P8" s="233"/>
      <c r="Q8" s="233">
        <f>SUM(Q9:Q34)</f>
        <v>0</v>
      </c>
      <c r="R8" s="234"/>
      <c r="S8" s="234"/>
      <c r="T8" s="235"/>
      <c r="U8" s="229"/>
      <c r="V8" s="229">
        <f>SUM(V9:V34)</f>
        <v>259.35000000000002</v>
      </c>
      <c r="W8" s="229"/>
      <c r="X8" s="229"/>
      <c r="Y8" s="229"/>
      <c r="AG8" t="s">
        <v>200</v>
      </c>
    </row>
    <row r="9" spans="1:60" outlineLevel="1" x14ac:dyDescent="0.2">
      <c r="A9" s="237">
        <v>1</v>
      </c>
      <c r="B9" s="238" t="s">
        <v>1299</v>
      </c>
      <c r="C9" s="253" t="s">
        <v>1300</v>
      </c>
      <c r="D9" s="239" t="s">
        <v>203</v>
      </c>
      <c r="E9" s="240">
        <v>193.2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 t="s">
        <v>204</v>
      </c>
      <c r="S9" s="242" t="s">
        <v>205</v>
      </c>
      <c r="T9" s="243" t="s">
        <v>206</v>
      </c>
      <c r="U9" s="221">
        <v>0.214</v>
      </c>
      <c r="V9" s="221">
        <f>ROUND(E9*U9,2)</f>
        <v>41.34</v>
      </c>
      <c r="W9" s="221"/>
      <c r="X9" s="221" t="s">
        <v>207</v>
      </c>
      <c r="Y9" s="221" t="s">
        <v>208</v>
      </c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4" t="s">
        <v>219</v>
      </c>
      <c r="D10" s="244"/>
      <c r="E10" s="244"/>
      <c r="F10" s="244"/>
      <c r="G10" s="244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211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7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5" t="s">
        <v>1301</v>
      </c>
      <c r="D11" s="223"/>
      <c r="E11" s="224">
        <v>174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213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5" t="s">
        <v>1302</v>
      </c>
      <c r="D12" s="223"/>
      <c r="E12" s="224">
        <v>19.2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213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6"/>
      <c r="D13" s="246"/>
      <c r="E13" s="246"/>
      <c r="F13" s="246"/>
      <c r="G13" s="246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214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7">
        <v>2</v>
      </c>
      <c r="B14" s="238" t="s">
        <v>222</v>
      </c>
      <c r="C14" s="253" t="s">
        <v>223</v>
      </c>
      <c r="D14" s="239" t="s">
        <v>203</v>
      </c>
      <c r="E14" s="240">
        <v>193.2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2" t="s">
        <v>204</v>
      </c>
      <c r="S14" s="242" t="s">
        <v>205</v>
      </c>
      <c r="T14" s="243" t="s">
        <v>206</v>
      </c>
      <c r="U14" s="221">
        <v>0.38979999999999998</v>
      </c>
      <c r="V14" s="221">
        <f>ROUND(E14*U14,2)</f>
        <v>75.31</v>
      </c>
      <c r="W14" s="221"/>
      <c r="X14" s="221" t="s">
        <v>207</v>
      </c>
      <c r="Y14" s="221" t="s">
        <v>208</v>
      </c>
      <c r="Z14" s="210"/>
      <c r="AA14" s="210"/>
      <c r="AB14" s="210"/>
      <c r="AC14" s="210"/>
      <c r="AD14" s="210"/>
      <c r="AE14" s="210"/>
      <c r="AF14" s="210"/>
      <c r="AG14" s="210" t="s">
        <v>209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2" x14ac:dyDescent="0.2">
      <c r="A15" s="217"/>
      <c r="B15" s="218"/>
      <c r="C15" s="254" t="s">
        <v>219</v>
      </c>
      <c r="D15" s="244"/>
      <c r="E15" s="244"/>
      <c r="F15" s="244"/>
      <c r="G15" s="244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211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7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6"/>
      <c r="D16" s="246"/>
      <c r="E16" s="246"/>
      <c r="F16" s="246"/>
      <c r="G16" s="246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7">
        <v>3</v>
      </c>
      <c r="B17" s="238" t="s">
        <v>1303</v>
      </c>
      <c r="C17" s="253" t="s">
        <v>1304</v>
      </c>
      <c r="D17" s="239" t="s">
        <v>203</v>
      </c>
      <c r="E17" s="240">
        <v>84.6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 t="s">
        <v>204</v>
      </c>
      <c r="S17" s="242" t="s">
        <v>205</v>
      </c>
      <c r="T17" s="243" t="s">
        <v>206</v>
      </c>
      <c r="U17" s="221">
        <v>7.3999999999999996E-2</v>
      </c>
      <c r="V17" s="221">
        <f>ROUND(E17*U17,2)</f>
        <v>6.26</v>
      </c>
      <c r="W17" s="221"/>
      <c r="X17" s="221" t="s">
        <v>207</v>
      </c>
      <c r="Y17" s="221" t="s">
        <v>208</v>
      </c>
      <c r="Z17" s="210"/>
      <c r="AA17" s="210"/>
      <c r="AB17" s="210"/>
      <c r="AC17" s="210"/>
      <c r="AD17" s="210"/>
      <c r="AE17" s="210"/>
      <c r="AF17" s="210"/>
      <c r="AG17" s="210" t="s">
        <v>209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4" t="s">
        <v>237</v>
      </c>
      <c r="D18" s="244"/>
      <c r="E18" s="244"/>
      <c r="F18" s="244"/>
      <c r="G18" s="244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211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5" t="s">
        <v>1305</v>
      </c>
      <c r="D19" s="223"/>
      <c r="E19" s="224">
        <v>84.6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213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6"/>
      <c r="D20" s="246"/>
      <c r="E20" s="246"/>
      <c r="F20" s="246"/>
      <c r="G20" s="246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7">
        <v>4</v>
      </c>
      <c r="B21" s="238" t="s">
        <v>239</v>
      </c>
      <c r="C21" s="253" t="s">
        <v>240</v>
      </c>
      <c r="D21" s="239" t="s">
        <v>203</v>
      </c>
      <c r="E21" s="240">
        <v>84.6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2" t="s">
        <v>204</v>
      </c>
      <c r="S21" s="242" t="s">
        <v>205</v>
      </c>
      <c r="T21" s="243" t="s">
        <v>206</v>
      </c>
      <c r="U21" s="221">
        <v>5.2999999999999999E-2</v>
      </c>
      <c r="V21" s="221">
        <f>ROUND(E21*U21,2)</f>
        <v>4.4800000000000004</v>
      </c>
      <c r="W21" s="221"/>
      <c r="X21" s="221" t="s">
        <v>207</v>
      </c>
      <c r="Y21" s="221" t="s">
        <v>208</v>
      </c>
      <c r="Z21" s="210"/>
      <c r="AA21" s="210"/>
      <c r="AB21" s="210"/>
      <c r="AC21" s="210"/>
      <c r="AD21" s="210"/>
      <c r="AE21" s="210"/>
      <c r="AF21" s="210"/>
      <c r="AG21" s="210" t="s">
        <v>209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7"/>
      <c r="D22" s="248"/>
      <c r="E22" s="248"/>
      <c r="F22" s="248"/>
      <c r="G22" s="248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214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7">
        <v>5</v>
      </c>
      <c r="B23" s="238" t="s">
        <v>1306</v>
      </c>
      <c r="C23" s="253" t="s">
        <v>1307</v>
      </c>
      <c r="D23" s="239" t="s">
        <v>203</v>
      </c>
      <c r="E23" s="240">
        <v>108.6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2" t="s">
        <v>204</v>
      </c>
      <c r="S23" s="242" t="s">
        <v>205</v>
      </c>
      <c r="T23" s="243" t="s">
        <v>206</v>
      </c>
      <c r="U23" s="221">
        <v>0.20200000000000001</v>
      </c>
      <c r="V23" s="221">
        <f>ROUND(E23*U23,2)</f>
        <v>21.94</v>
      </c>
      <c r="W23" s="221"/>
      <c r="X23" s="221" t="s">
        <v>207</v>
      </c>
      <c r="Y23" s="221" t="s">
        <v>208</v>
      </c>
      <c r="Z23" s="210"/>
      <c r="AA23" s="210"/>
      <c r="AB23" s="210"/>
      <c r="AC23" s="210"/>
      <c r="AD23" s="210"/>
      <c r="AE23" s="210"/>
      <c r="AF23" s="210"/>
      <c r="AG23" s="210" t="s">
        <v>209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4" t="s">
        <v>1308</v>
      </c>
      <c r="D24" s="244"/>
      <c r="E24" s="244"/>
      <c r="F24" s="244"/>
      <c r="G24" s="244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211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8" t="s">
        <v>1309</v>
      </c>
      <c r="D25" s="249"/>
      <c r="E25" s="249"/>
      <c r="F25" s="249"/>
      <c r="G25" s="249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260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5" t="s">
        <v>1310</v>
      </c>
      <c r="D26" s="223"/>
      <c r="E26" s="224">
        <v>108.6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213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6"/>
      <c r="D27" s="246"/>
      <c r="E27" s="246"/>
      <c r="F27" s="246"/>
      <c r="G27" s="246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214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7">
        <v>6</v>
      </c>
      <c r="B28" s="238" t="s">
        <v>1311</v>
      </c>
      <c r="C28" s="253" t="s">
        <v>1312</v>
      </c>
      <c r="D28" s="239" t="s">
        <v>203</v>
      </c>
      <c r="E28" s="240">
        <v>68.900000000000006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0">
        <v>1.7</v>
      </c>
      <c r="O28" s="240">
        <f>ROUND(E28*N28,2)</f>
        <v>117.13</v>
      </c>
      <c r="P28" s="240">
        <v>0</v>
      </c>
      <c r="Q28" s="240">
        <f>ROUND(E28*P28,2)</f>
        <v>0</v>
      </c>
      <c r="R28" s="242" t="s">
        <v>204</v>
      </c>
      <c r="S28" s="242" t="s">
        <v>205</v>
      </c>
      <c r="T28" s="243" t="s">
        <v>206</v>
      </c>
      <c r="U28" s="221">
        <v>1.587</v>
      </c>
      <c r="V28" s="221">
        <f>ROUND(E28*U28,2)</f>
        <v>109.34</v>
      </c>
      <c r="W28" s="221"/>
      <c r="X28" s="221" t="s">
        <v>207</v>
      </c>
      <c r="Y28" s="221" t="s">
        <v>208</v>
      </c>
      <c r="Z28" s="210"/>
      <c r="AA28" s="210"/>
      <c r="AB28" s="210"/>
      <c r="AC28" s="210"/>
      <c r="AD28" s="210"/>
      <c r="AE28" s="210"/>
      <c r="AF28" s="210"/>
      <c r="AG28" s="210" t="s">
        <v>209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2" x14ac:dyDescent="0.2">
      <c r="A29" s="217"/>
      <c r="B29" s="218"/>
      <c r="C29" s="254" t="s">
        <v>1313</v>
      </c>
      <c r="D29" s="244"/>
      <c r="E29" s="244"/>
      <c r="F29" s="244"/>
      <c r="G29" s="244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211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47" t="str">
        <f>C29</f>
        <v>sypaninou z vhodných hornin tř. 1 - 4 nebo materiálem připraveným podél výkopu ve vzdálenosti do 3 m od jeho kraje, pro jakoukoliv hloubku výkopu a jakoukoliv míru zhutnění,</v>
      </c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5" t="s">
        <v>1314</v>
      </c>
      <c r="D30" s="223"/>
      <c r="E30" s="224">
        <v>68.900000000000006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213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6"/>
      <c r="D31" s="246"/>
      <c r="E31" s="246"/>
      <c r="F31" s="246"/>
      <c r="G31" s="246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214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7">
        <v>7</v>
      </c>
      <c r="B32" s="238" t="s">
        <v>1315</v>
      </c>
      <c r="C32" s="253" t="s">
        <v>1316</v>
      </c>
      <c r="D32" s="239" t="s">
        <v>254</v>
      </c>
      <c r="E32" s="240">
        <v>84.6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0">
        <v>0</v>
      </c>
      <c r="O32" s="240">
        <f>ROUND(E32*N32,2)</f>
        <v>0</v>
      </c>
      <c r="P32" s="240">
        <v>0</v>
      </c>
      <c r="Q32" s="240">
        <f>ROUND(E32*P32,2)</f>
        <v>0</v>
      </c>
      <c r="R32" s="242" t="s">
        <v>1317</v>
      </c>
      <c r="S32" s="242" t="s">
        <v>205</v>
      </c>
      <c r="T32" s="243" t="s">
        <v>206</v>
      </c>
      <c r="U32" s="221">
        <v>8.0000000000000002E-3</v>
      </c>
      <c r="V32" s="221">
        <f>ROUND(E32*U32,2)</f>
        <v>0.68</v>
      </c>
      <c r="W32" s="221"/>
      <c r="X32" s="221" t="s">
        <v>207</v>
      </c>
      <c r="Y32" s="221" t="s">
        <v>208</v>
      </c>
      <c r="Z32" s="210"/>
      <c r="AA32" s="210"/>
      <c r="AB32" s="210"/>
      <c r="AC32" s="210"/>
      <c r="AD32" s="210"/>
      <c r="AE32" s="210"/>
      <c r="AF32" s="210"/>
      <c r="AG32" s="210" t="s">
        <v>209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4" t="s">
        <v>1318</v>
      </c>
      <c r="D33" s="244"/>
      <c r="E33" s="244"/>
      <c r="F33" s="244"/>
      <c r="G33" s="244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211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6"/>
      <c r="D34" s="246"/>
      <c r="E34" s="246"/>
      <c r="F34" s="246"/>
      <c r="G34" s="246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214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30" t="s">
        <v>199</v>
      </c>
      <c r="B35" s="231" t="s">
        <v>93</v>
      </c>
      <c r="C35" s="252" t="s">
        <v>94</v>
      </c>
      <c r="D35" s="232"/>
      <c r="E35" s="233"/>
      <c r="F35" s="234"/>
      <c r="G35" s="234">
        <f>SUMIF(AG36:AG39,"&lt;&gt;NOR",G36:G39)</f>
        <v>0</v>
      </c>
      <c r="H35" s="234"/>
      <c r="I35" s="234">
        <f>SUM(I36:I39)</f>
        <v>0</v>
      </c>
      <c r="J35" s="234"/>
      <c r="K35" s="234">
        <f>SUM(K36:K39)</f>
        <v>0</v>
      </c>
      <c r="L35" s="234"/>
      <c r="M35" s="234">
        <f>SUM(M36:M39)</f>
        <v>0</v>
      </c>
      <c r="N35" s="233"/>
      <c r="O35" s="233">
        <f>SUM(O36:O39)</f>
        <v>29.69</v>
      </c>
      <c r="P35" s="233"/>
      <c r="Q35" s="233">
        <f>SUM(Q36:Q39)</f>
        <v>0</v>
      </c>
      <c r="R35" s="234"/>
      <c r="S35" s="234"/>
      <c r="T35" s="235"/>
      <c r="U35" s="229"/>
      <c r="V35" s="229">
        <f>SUM(V36:V39)</f>
        <v>26.61</v>
      </c>
      <c r="W35" s="229"/>
      <c r="X35" s="229"/>
      <c r="Y35" s="229"/>
      <c r="AG35" t="s">
        <v>200</v>
      </c>
    </row>
    <row r="36" spans="1:60" outlineLevel="1" x14ac:dyDescent="0.2">
      <c r="A36" s="237">
        <v>8</v>
      </c>
      <c r="B36" s="238" t="s">
        <v>1319</v>
      </c>
      <c r="C36" s="253" t="s">
        <v>1320</v>
      </c>
      <c r="D36" s="239" t="s">
        <v>203</v>
      </c>
      <c r="E36" s="240">
        <v>15.7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0">
        <v>1.8907700000000001</v>
      </c>
      <c r="O36" s="240">
        <f>ROUND(E36*N36,2)</f>
        <v>29.69</v>
      </c>
      <c r="P36" s="240">
        <v>0</v>
      </c>
      <c r="Q36" s="240">
        <f>ROUND(E36*P36,2)</f>
        <v>0</v>
      </c>
      <c r="R36" s="242" t="s">
        <v>1321</v>
      </c>
      <c r="S36" s="242" t="s">
        <v>205</v>
      </c>
      <c r="T36" s="243" t="s">
        <v>206</v>
      </c>
      <c r="U36" s="221">
        <v>1.6950000000000001</v>
      </c>
      <c r="V36" s="221">
        <f>ROUND(E36*U36,2)</f>
        <v>26.61</v>
      </c>
      <c r="W36" s="221"/>
      <c r="X36" s="221" t="s">
        <v>207</v>
      </c>
      <c r="Y36" s="221" t="s">
        <v>208</v>
      </c>
      <c r="Z36" s="210"/>
      <c r="AA36" s="210"/>
      <c r="AB36" s="210"/>
      <c r="AC36" s="210"/>
      <c r="AD36" s="210"/>
      <c r="AE36" s="210"/>
      <c r="AF36" s="210"/>
      <c r="AG36" s="210" t="s">
        <v>209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4" t="s">
        <v>1322</v>
      </c>
      <c r="D37" s="244"/>
      <c r="E37" s="244"/>
      <c r="F37" s="244"/>
      <c r="G37" s="244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211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5" t="s">
        <v>1323</v>
      </c>
      <c r="D38" s="223"/>
      <c r="E38" s="224">
        <v>15.7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213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6"/>
      <c r="D39" s="246"/>
      <c r="E39" s="246"/>
      <c r="F39" s="246"/>
      <c r="G39" s="246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214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30" t="s">
        <v>199</v>
      </c>
      <c r="B40" s="231" t="s">
        <v>109</v>
      </c>
      <c r="C40" s="252" t="s">
        <v>110</v>
      </c>
      <c r="D40" s="232"/>
      <c r="E40" s="233"/>
      <c r="F40" s="234"/>
      <c r="G40" s="234">
        <f>SUMIF(AG41:AG48,"&lt;&gt;NOR",G41:G48)</f>
        <v>0</v>
      </c>
      <c r="H40" s="234"/>
      <c r="I40" s="234">
        <f>SUM(I41:I48)</f>
        <v>0</v>
      </c>
      <c r="J40" s="234"/>
      <c r="K40" s="234">
        <f>SUM(K41:K48)</f>
        <v>0</v>
      </c>
      <c r="L40" s="234"/>
      <c r="M40" s="234">
        <f>SUM(M41:M48)</f>
        <v>0</v>
      </c>
      <c r="N40" s="233"/>
      <c r="O40" s="233">
        <f>SUM(O41:O48)</f>
        <v>15.07</v>
      </c>
      <c r="P40" s="233"/>
      <c r="Q40" s="233">
        <f>SUM(Q41:Q48)</f>
        <v>0</v>
      </c>
      <c r="R40" s="234"/>
      <c r="S40" s="234"/>
      <c r="T40" s="235"/>
      <c r="U40" s="229"/>
      <c r="V40" s="229">
        <f>SUM(V41:V48)</f>
        <v>4.4399999999999995</v>
      </c>
      <c r="W40" s="229"/>
      <c r="X40" s="229"/>
      <c r="Y40" s="229"/>
      <c r="AG40" t="s">
        <v>200</v>
      </c>
    </row>
    <row r="41" spans="1:60" outlineLevel="1" x14ac:dyDescent="0.2">
      <c r="A41" s="237">
        <v>9</v>
      </c>
      <c r="B41" s="238" t="s">
        <v>1324</v>
      </c>
      <c r="C41" s="253" t="s">
        <v>1325</v>
      </c>
      <c r="D41" s="239" t="s">
        <v>366</v>
      </c>
      <c r="E41" s="240">
        <v>1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0">
        <v>7.0200000000000002E-3</v>
      </c>
      <c r="O41" s="240">
        <f>ROUND(E41*N41,2)</f>
        <v>0.01</v>
      </c>
      <c r="P41" s="240">
        <v>0</v>
      </c>
      <c r="Q41" s="240">
        <f>ROUND(E41*P41,2)</f>
        <v>0</v>
      </c>
      <c r="R41" s="242" t="s">
        <v>1321</v>
      </c>
      <c r="S41" s="242" t="s">
        <v>205</v>
      </c>
      <c r="T41" s="243" t="s">
        <v>206</v>
      </c>
      <c r="U41" s="221">
        <v>1.3140000000000001</v>
      </c>
      <c r="V41" s="221">
        <f>ROUND(E41*U41,2)</f>
        <v>1.31</v>
      </c>
      <c r="W41" s="221"/>
      <c r="X41" s="221" t="s">
        <v>207</v>
      </c>
      <c r="Y41" s="221" t="s">
        <v>208</v>
      </c>
      <c r="Z41" s="210"/>
      <c r="AA41" s="210"/>
      <c r="AB41" s="210"/>
      <c r="AC41" s="210"/>
      <c r="AD41" s="210"/>
      <c r="AE41" s="210"/>
      <c r="AF41" s="210"/>
      <c r="AG41" s="210" t="s">
        <v>209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7"/>
      <c r="D42" s="248"/>
      <c r="E42" s="248"/>
      <c r="F42" s="248"/>
      <c r="G42" s="248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214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7">
        <v>10</v>
      </c>
      <c r="B43" s="238" t="s">
        <v>1326</v>
      </c>
      <c r="C43" s="253" t="s">
        <v>1327</v>
      </c>
      <c r="D43" s="239" t="s">
        <v>366</v>
      </c>
      <c r="E43" s="240">
        <v>1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0">
        <v>8.8999999999999999E-3</v>
      </c>
      <c r="O43" s="240">
        <f>ROUND(E43*N43,2)</f>
        <v>0.01</v>
      </c>
      <c r="P43" s="240">
        <v>0</v>
      </c>
      <c r="Q43" s="240">
        <f>ROUND(E43*P43,2)</f>
        <v>0</v>
      </c>
      <c r="R43" s="242"/>
      <c r="S43" s="242" t="s">
        <v>348</v>
      </c>
      <c r="T43" s="243" t="s">
        <v>206</v>
      </c>
      <c r="U43" s="221">
        <v>3.1320000000000001</v>
      </c>
      <c r="V43" s="221">
        <f>ROUND(E43*U43,2)</f>
        <v>3.13</v>
      </c>
      <c r="W43" s="221"/>
      <c r="X43" s="221" t="s">
        <v>207</v>
      </c>
      <c r="Y43" s="221" t="s">
        <v>208</v>
      </c>
      <c r="Z43" s="210"/>
      <c r="AA43" s="210"/>
      <c r="AB43" s="210"/>
      <c r="AC43" s="210"/>
      <c r="AD43" s="210"/>
      <c r="AE43" s="210"/>
      <c r="AF43" s="210"/>
      <c r="AG43" s="210" t="s">
        <v>209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7"/>
      <c r="D44" s="248"/>
      <c r="E44" s="248"/>
      <c r="F44" s="248"/>
      <c r="G44" s="248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214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7">
        <v>11</v>
      </c>
      <c r="B45" s="238" t="s">
        <v>1328</v>
      </c>
      <c r="C45" s="253" t="s">
        <v>1329</v>
      </c>
      <c r="D45" s="239" t="s">
        <v>366</v>
      </c>
      <c r="E45" s="240">
        <v>1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0">
        <v>9.1999999999999998E-2</v>
      </c>
      <c r="O45" s="240">
        <f>ROUND(E45*N45,2)</f>
        <v>0.09</v>
      </c>
      <c r="P45" s="240">
        <v>0</v>
      </c>
      <c r="Q45" s="240">
        <f>ROUND(E45*P45,2)</f>
        <v>0</v>
      </c>
      <c r="R45" s="242" t="s">
        <v>371</v>
      </c>
      <c r="S45" s="242" t="s">
        <v>206</v>
      </c>
      <c r="T45" s="243" t="s">
        <v>206</v>
      </c>
      <c r="U45" s="221">
        <v>0</v>
      </c>
      <c r="V45" s="221">
        <f>ROUND(E45*U45,2)</f>
        <v>0</v>
      </c>
      <c r="W45" s="221"/>
      <c r="X45" s="221" t="s">
        <v>372</v>
      </c>
      <c r="Y45" s="221" t="s">
        <v>208</v>
      </c>
      <c r="Z45" s="210"/>
      <c r="AA45" s="210"/>
      <c r="AB45" s="210"/>
      <c r="AC45" s="210"/>
      <c r="AD45" s="210"/>
      <c r="AE45" s="210"/>
      <c r="AF45" s="210"/>
      <c r="AG45" s="210" t="s">
        <v>373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7"/>
      <c r="D46" s="248"/>
      <c r="E46" s="248"/>
      <c r="F46" s="248"/>
      <c r="G46" s="248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214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7">
        <v>12</v>
      </c>
      <c r="B47" s="238" t="s">
        <v>1330</v>
      </c>
      <c r="C47" s="253" t="s">
        <v>1331</v>
      </c>
      <c r="D47" s="239" t="s">
        <v>366</v>
      </c>
      <c r="E47" s="240">
        <v>1</v>
      </c>
      <c r="F47" s="241"/>
      <c r="G47" s="242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0">
        <v>14.956</v>
      </c>
      <c r="O47" s="240">
        <f>ROUND(E47*N47,2)</f>
        <v>14.96</v>
      </c>
      <c r="P47" s="240">
        <v>0</v>
      </c>
      <c r="Q47" s="240">
        <f>ROUND(E47*P47,2)</f>
        <v>0</v>
      </c>
      <c r="R47" s="242"/>
      <c r="S47" s="242" t="s">
        <v>348</v>
      </c>
      <c r="T47" s="243" t="s">
        <v>349</v>
      </c>
      <c r="U47" s="221">
        <v>0</v>
      </c>
      <c r="V47" s="221">
        <f>ROUND(E47*U47,2)</f>
        <v>0</v>
      </c>
      <c r="W47" s="221"/>
      <c r="X47" s="221" t="s">
        <v>372</v>
      </c>
      <c r="Y47" s="221" t="s">
        <v>208</v>
      </c>
      <c r="Z47" s="210"/>
      <c r="AA47" s="210"/>
      <c r="AB47" s="210"/>
      <c r="AC47" s="210"/>
      <c r="AD47" s="210"/>
      <c r="AE47" s="210"/>
      <c r="AF47" s="210"/>
      <c r="AG47" s="210" t="s">
        <v>373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7"/>
      <c r="D48" s="248"/>
      <c r="E48" s="248"/>
      <c r="F48" s="248"/>
      <c r="G48" s="248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214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30" t="s">
        <v>199</v>
      </c>
      <c r="B49" s="231" t="s">
        <v>127</v>
      </c>
      <c r="C49" s="252" t="s">
        <v>128</v>
      </c>
      <c r="D49" s="232"/>
      <c r="E49" s="233"/>
      <c r="F49" s="234"/>
      <c r="G49" s="234">
        <f>SUMIF(AG50:AG91,"&lt;&gt;NOR",G50:G91)</f>
        <v>0</v>
      </c>
      <c r="H49" s="234"/>
      <c r="I49" s="234">
        <f>SUM(I50:I91)</f>
        <v>0</v>
      </c>
      <c r="J49" s="234"/>
      <c r="K49" s="234">
        <f>SUM(K50:K91)</f>
        <v>0</v>
      </c>
      <c r="L49" s="234"/>
      <c r="M49" s="234">
        <f>SUM(M50:M91)</f>
        <v>0</v>
      </c>
      <c r="N49" s="233"/>
      <c r="O49" s="233">
        <f>SUM(O50:O91)</f>
        <v>1.03</v>
      </c>
      <c r="P49" s="233"/>
      <c r="Q49" s="233">
        <f>SUM(Q50:Q91)</f>
        <v>0</v>
      </c>
      <c r="R49" s="234"/>
      <c r="S49" s="234"/>
      <c r="T49" s="235"/>
      <c r="U49" s="229"/>
      <c r="V49" s="229">
        <f>SUM(V50:V91)</f>
        <v>195.4</v>
      </c>
      <c r="W49" s="229"/>
      <c r="X49" s="229"/>
      <c r="Y49" s="229"/>
      <c r="AG49" t="s">
        <v>200</v>
      </c>
    </row>
    <row r="50" spans="1:60" outlineLevel="1" x14ac:dyDescent="0.2">
      <c r="A50" s="237">
        <v>13</v>
      </c>
      <c r="B50" s="238" t="s">
        <v>1332</v>
      </c>
      <c r="C50" s="253" t="s">
        <v>1333</v>
      </c>
      <c r="D50" s="239" t="s">
        <v>356</v>
      </c>
      <c r="E50" s="240">
        <v>20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4.6999999999999999E-4</v>
      </c>
      <c r="O50" s="240">
        <f>ROUND(E50*N50,2)</f>
        <v>0.01</v>
      </c>
      <c r="P50" s="240">
        <v>0</v>
      </c>
      <c r="Q50" s="240">
        <f>ROUND(E50*P50,2)</f>
        <v>0</v>
      </c>
      <c r="R50" s="242" t="s">
        <v>1334</v>
      </c>
      <c r="S50" s="242" t="s">
        <v>205</v>
      </c>
      <c r="T50" s="243" t="s">
        <v>206</v>
      </c>
      <c r="U50" s="221">
        <v>0.35899999999999999</v>
      </c>
      <c r="V50" s="221">
        <f>ROUND(E50*U50,2)</f>
        <v>7.18</v>
      </c>
      <c r="W50" s="221"/>
      <c r="X50" s="221" t="s">
        <v>207</v>
      </c>
      <c r="Y50" s="221" t="s">
        <v>208</v>
      </c>
      <c r="Z50" s="210"/>
      <c r="AA50" s="210"/>
      <c r="AB50" s="210"/>
      <c r="AC50" s="210"/>
      <c r="AD50" s="210"/>
      <c r="AE50" s="210"/>
      <c r="AF50" s="210"/>
      <c r="AG50" s="210" t="s">
        <v>1335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4" t="s">
        <v>1336</v>
      </c>
      <c r="D51" s="244"/>
      <c r="E51" s="244"/>
      <c r="F51" s="244"/>
      <c r="G51" s="244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211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6"/>
      <c r="D52" s="246"/>
      <c r="E52" s="246"/>
      <c r="F52" s="246"/>
      <c r="G52" s="246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214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7">
        <v>14</v>
      </c>
      <c r="B53" s="238" t="s">
        <v>1337</v>
      </c>
      <c r="C53" s="253" t="s">
        <v>1338</v>
      </c>
      <c r="D53" s="239" t="s">
        <v>356</v>
      </c>
      <c r="E53" s="240">
        <v>10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0">
        <v>6.9999999999999999E-4</v>
      </c>
      <c r="O53" s="240">
        <f>ROUND(E53*N53,2)</f>
        <v>0.01</v>
      </c>
      <c r="P53" s="240">
        <v>0</v>
      </c>
      <c r="Q53" s="240">
        <f>ROUND(E53*P53,2)</f>
        <v>0</v>
      </c>
      <c r="R53" s="242" t="s">
        <v>1334</v>
      </c>
      <c r="S53" s="242" t="s">
        <v>205</v>
      </c>
      <c r="T53" s="243" t="s">
        <v>206</v>
      </c>
      <c r="U53" s="221">
        <v>0.45200000000000001</v>
      </c>
      <c r="V53" s="221">
        <f>ROUND(E53*U53,2)</f>
        <v>4.5199999999999996</v>
      </c>
      <c r="W53" s="221"/>
      <c r="X53" s="221" t="s">
        <v>207</v>
      </c>
      <c r="Y53" s="221" t="s">
        <v>208</v>
      </c>
      <c r="Z53" s="210"/>
      <c r="AA53" s="210"/>
      <c r="AB53" s="210"/>
      <c r="AC53" s="210"/>
      <c r="AD53" s="210"/>
      <c r="AE53" s="210"/>
      <c r="AF53" s="210"/>
      <c r="AG53" s="210" t="s">
        <v>1335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4" t="s">
        <v>1336</v>
      </c>
      <c r="D54" s="244"/>
      <c r="E54" s="244"/>
      <c r="F54" s="244"/>
      <c r="G54" s="244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211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6"/>
      <c r="D55" s="246"/>
      <c r="E55" s="246"/>
      <c r="F55" s="246"/>
      <c r="G55" s="246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214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7">
        <v>15</v>
      </c>
      <c r="B56" s="238" t="s">
        <v>1339</v>
      </c>
      <c r="C56" s="253" t="s">
        <v>1340</v>
      </c>
      <c r="D56" s="239" t="s">
        <v>356</v>
      </c>
      <c r="E56" s="240">
        <v>40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0">
        <v>1.5200000000000001E-3</v>
      </c>
      <c r="O56" s="240">
        <f>ROUND(E56*N56,2)</f>
        <v>0.06</v>
      </c>
      <c r="P56" s="240">
        <v>0</v>
      </c>
      <c r="Q56" s="240">
        <f>ROUND(E56*P56,2)</f>
        <v>0</v>
      </c>
      <c r="R56" s="242" t="s">
        <v>1334</v>
      </c>
      <c r="S56" s="242" t="s">
        <v>205</v>
      </c>
      <c r="T56" s="243" t="s">
        <v>206</v>
      </c>
      <c r="U56" s="221">
        <v>1.173</v>
      </c>
      <c r="V56" s="221">
        <f>ROUND(E56*U56,2)</f>
        <v>46.92</v>
      </c>
      <c r="W56" s="221"/>
      <c r="X56" s="221" t="s">
        <v>207</v>
      </c>
      <c r="Y56" s="221" t="s">
        <v>208</v>
      </c>
      <c r="Z56" s="210"/>
      <c r="AA56" s="210"/>
      <c r="AB56" s="210"/>
      <c r="AC56" s="210"/>
      <c r="AD56" s="210"/>
      <c r="AE56" s="210"/>
      <c r="AF56" s="210"/>
      <c r="AG56" s="210" t="s">
        <v>1335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4" t="s">
        <v>1336</v>
      </c>
      <c r="D57" s="244"/>
      <c r="E57" s="244"/>
      <c r="F57" s="244"/>
      <c r="G57" s="244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211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6"/>
      <c r="D58" s="246"/>
      <c r="E58" s="246"/>
      <c r="F58" s="246"/>
      <c r="G58" s="246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214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37">
        <v>16</v>
      </c>
      <c r="B59" s="238" t="s">
        <v>1341</v>
      </c>
      <c r="C59" s="253" t="s">
        <v>1342</v>
      </c>
      <c r="D59" s="239" t="s">
        <v>356</v>
      </c>
      <c r="E59" s="240">
        <v>10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21</v>
      </c>
      <c r="M59" s="242">
        <f>G59*(1+L59/100)</f>
        <v>0</v>
      </c>
      <c r="N59" s="240">
        <v>2.0999999999999999E-3</v>
      </c>
      <c r="O59" s="240">
        <f>ROUND(E59*N59,2)</f>
        <v>0.02</v>
      </c>
      <c r="P59" s="240">
        <v>0</v>
      </c>
      <c r="Q59" s="240">
        <f>ROUND(E59*P59,2)</f>
        <v>0</v>
      </c>
      <c r="R59" s="242" t="s">
        <v>1334</v>
      </c>
      <c r="S59" s="242" t="s">
        <v>205</v>
      </c>
      <c r="T59" s="243" t="s">
        <v>206</v>
      </c>
      <c r="U59" s="221">
        <v>0.8</v>
      </c>
      <c r="V59" s="221">
        <f>ROUND(E59*U59,2)</f>
        <v>8</v>
      </c>
      <c r="W59" s="221"/>
      <c r="X59" s="221" t="s">
        <v>207</v>
      </c>
      <c r="Y59" s="221" t="s">
        <v>208</v>
      </c>
      <c r="Z59" s="210"/>
      <c r="AA59" s="210"/>
      <c r="AB59" s="210"/>
      <c r="AC59" s="210"/>
      <c r="AD59" s="210"/>
      <c r="AE59" s="210"/>
      <c r="AF59" s="210"/>
      <c r="AG59" s="210" t="s">
        <v>209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4" t="s">
        <v>1336</v>
      </c>
      <c r="D60" s="244"/>
      <c r="E60" s="244"/>
      <c r="F60" s="244"/>
      <c r="G60" s="244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211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8" t="s">
        <v>1343</v>
      </c>
      <c r="D61" s="249"/>
      <c r="E61" s="249"/>
      <c r="F61" s="249"/>
      <c r="G61" s="249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260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6"/>
      <c r="D62" s="246"/>
      <c r="E62" s="246"/>
      <c r="F62" s="246"/>
      <c r="G62" s="246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214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37">
        <v>17</v>
      </c>
      <c r="B63" s="238" t="s">
        <v>1344</v>
      </c>
      <c r="C63" s="253" t="s">
        <v>1345</v>
      </c>
      <c r="D63" s="239" t="s">
        <v>356</v>
      </c>
      <c r="E63" s="240">
        <v>90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21</v>
      </c>
      <c r="M63" s="242">
        <f>G63*(1+L63/100)</f>
        <v>0</v>
      </c>
      <c r="N63" s="240">
        <v>2.5200000000000001E-3</v>
      </c>
      <c r="O63" s="240">
        <f>ROUND(E63*N63,2)</f>
        <v>0.23</v>
      </c>
      <c r="P63" s="240">
        <v>0</v>
      </c>
      <c r="Q63" s="240">
        <f>ROUND(E63*P63,2)</f>
        <v>0</v>
      </c>
      <c r="R63" s="242" t="s">
        <v>1334</v>
      </c>
      <c r="S63" s="242" t="s">
        <v>205</v>
      </c>
      <c r="T63" s="243" t="s">
        <v>206</v>
      </c>
      <c r="U63" s="221">
        <v>0.8</v>
      </c>
      <c r="V63" s="221">
        <f>ROUND(E63*U63,2)</f>
        <v>72</v>
      </c>
      <c r="W63" s="221"/>
      <c r="X63" s="221" t="s">
        <v>207</v>
      </c>
      <c r="Y63" s="221" t="s">
        <v>208</v>
      </c>
      <c r="Z63" s="210"/>
      <c r="AA63" s="210"/>
      <c r="AB63" s="210"/>
      <c r="AC63" s="210"/>
      <c r="AD63" s="210"/>
      <c r="AE63" s="210"/>
      <c r="AF63" s="210"/>
      <c r="AG63" s="210" t="s">
        <v>1346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4" t="s">
        <v>1336</v>
      </c>
      <c r="D64" s="244"/>
      <c r="E64" s="244"/>
      <c r="F64" s="244"/>
      <c r="G64" s="244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211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6"/>
      <c r="D65" s="246"/>
      <c r="E65" s="246"/>
      <c r="F65" s="246"/>
      <c r="G65" s="246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214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37">
        <v>18</v>
      </c>
      <c r="B66" s="238" t="s">
        <v>1347</v>
      </c>
      <c r="C66" s="253" t="s">
        <v>1348</v>
      </c>
      <c r="D66" s="239" t="s">
        <v>356</v>
      </c>
      <c r="E66" s="240">
        <v>65</v>
      </c>
      <c r="F66" s="241"/>
      <c r="G66" s="242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0">
        <v>3.5699999999999998E-3</v>
      </c>
      <c r="O66" s="240">
        <f>ROUND(E66*N66,2)</f>
        <v>0.23</v>
      </c>
      <c r="P66" s="240">
        <v>0</v>
      </c>
      <c r="Q66" s="240">
        <f>ROUND(E66*P66,2)</f>
        <v>0</v>
      </c>
      <c r="R66" s="242" t="s">
        <v>1334</v>
      </c>
      <c r="S66" s="242" t="s">
        <v>205</v>
      </c>
      <c r="T66" s="243" t="s">
        <v>206</v>
      </c>
      <c r="U66" s="221">
        <v>0.55000000000000004</v>
      </c>
      <c r="V66" s="221">
        <f>ROUND(E66*U66,2)</f>
        <v>35.75</v>
      </c>
      <c r="W66" s="221"/>
      <c r="X66" s="221" t="s">
        <v>207</v>
      </c>
      <c r="Y66" s="221" t="s">
        <v>208</v>
      </c>
      <c r="Z66" s="210"/>
      <c r="AA66" s="210"/>
      <c r="AB66" s="210"/>
      <c r="AC66" s="210"/>
      <c r="AD66" s="210"/>
      <c r="AE66" s="210"/>
      <c r="AF66" s="210"/>
      <c r="AG66" s="210" t="s">
        <v>1335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4" t="s">
        <v>1336</v>
      </c>
      <c r="D67" s="244"/>
      <c r="E67" s="244"/>
      <c r="F67" s="244"/>
      <c r="G67" s="244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211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6"/>
      <c r="D68" s="246"/>
      <c r="E68" s="246"/>
      <c r="F68" s="246"/>
      <c r="G68" s="246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214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7">
        <v>19</v>
      </c>
      <c r="B69" s="238" t="s">
        <v>1349</v>
      </c>
      <c r="C69" s="253" t="s">
        <v>1350</v>
      </c>
      <c r="D69" s="239" t="s">
        <v>366</v>
      </c>
      <c r="E69" s="240">
        <v>5</v>
      </c>
      <c r="F69" s="241"/>
      <c r="G69" s="242">
        <f>ROUND(E69*F69,2)</f>
        <v>0</v>
      </c>
      <c r="H69" s="241"/>
      <c r="I69" s="242">
        <f>ROUND(E69*H69,2)</f>
        <v>0</v>
      </c>
      <c r="J69" s="241"/>
      <c r="K69" s="242">
        <f>ROUND(E69*J69,2)</f>
        <v>0</v>
      </c>
      <c r="L69" s="242">
        <v>21</v>
      </c>
      <c r="M69" s="242">
        <f>G69*(1+L69/100)</f>
        <v>0</v>
      </c>
      <c r="N69" s="240">
        <v>0</v>
      </c>
      <c r="O69" s="240">
        <f>ROUND(E69*N69,2)</f>
        <v>0</v>
      </c>
      <c r="P69" s="240">
        <v>0</v>
      </c>
      <c r="Q69" s="240">
        <f>ROUND(E69*P69,2)</f>
        <v>0</v>
      </c>
      <c r="R69" s="242" t="s">
        <v>1334</v>
      </c>
      <c r="S69" s="242" t="s">
        <v>205</v>
      </c>
      <c r="T69" s="243" t="s">
        <v>206</v>
      </c>
      <c r="U69" s="221">
        <v>0.17399999999999999</v>
      </c>
      <c r="V69" s="221">
        <f>ROUND(E69*U69,2)</f>
        <v>0.87</v>
      </c>
      <c r="W69" s="221"/>
      <c r="X69" s="221" t="s">
        <v>207</v>
      </c>
      <c r="Y69" s="221" t="s">
        <v>208</v>
      </c>
      <c r="Z69" s="210"/>
      <c r="AA69" s="210"/>
      <c r="AB69" s="210"/>
      <c r="AC69" s="210"/>
      <c r="AD69" s="210"/>
      <c r="AE69" s="210"/>
      <c r="AF69" s="210"/>
      <c r="AG69" s="210" t="s">
        <v>1346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4" t="s">
        <v>1351</v>
      </c>
      <c r="D70" s="244"/>
      <c r="E70" s="244"/>
      <c r="F70" s="244"/>
      <c r="G70" s="244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211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6"/>
      <c r="D71" s="246"/>
      <c r="E71" s="246"/>
      <c r="F71" s="246"/>
      <c r="G71" s="246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214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7">
        <v>20</v>
      </c>
      <c r="B72" s="238" t="s">
        <v>1352</v>
      </c>
      <c r="C72" s="253" t="s">
        <v>1353</v>
      </c>
      <c r="D72" s="239" t="s">
        <v>366</v>
      </c>
      <c r="E72" s="240">
        <v>3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21</v>
      </c>
      <c r="M72" s="242">
        <f>G72*(1+L72/100)</f>
        <v>0</v>
      </c>
      <c r="N72" s="240">
        <v>0</v>
      </c>
      <c r="O72" s="240">
        <f>ROUND(E72*N72,2)</f>
        <v>0</v>
      </c>
      <c r="P72" s="240">
        <v>0</v>
      </c>
      <c r="Q72" s="240">
        <f>ROUND(E72*P72,2)</f>
        <v>0</v>
      </c>
      <c r="R72" s="242" t="s">
        <v>1334</v>
      </c>
      <c r="S72" s="242" t="s">
        <v>205</v>
      </c>
      <c r="T72" s="243" t="s">
        <v>206</v>
      </c>
      <c r="U72" s="221">
        <v>0.25900000000000001</v>
      </c>
      <c r="V72" s="221">
        <f>ROUND(E72*U72,2)</f>
        <v>0.78</v>
      </c>
      <c r="W72" s="221"/>
      <c r="X72" s="221" t="s">
        <v>207</v>
      </c>
      <c r="Y72" s="221" t="s">
        <v>208</v>
      </c>
      <c r="Z72" s="210"/>
      <c r="AA72" s="210"/>
      <c r="AB72" s="210"/>
      <c r="AC72" s="210"/>
      <c r="AD72" s="210"/>
      <c r="AE72" s="210"/>
      <c r="AF72" s="210"/>
      <c r="AG72" s="210" t="s">
        <v>1346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4" t="s">
        <v>1351</v>
      </c>
      <c r="D73" s="244"/>
      <c r="E73" s="244"/>
      <c r="F73" s="244"/>
      <c r="G73" s="244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211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6"/>
      <c r="D74" s="246"/>
      <c r="E74" s="246"/>
      <c r="F74" s="246"/>
      <c r="G74" s="246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214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33.75" outlineLevel="1" x14ac:dyDescent="0.2">
      <c r="A75" s="237">
        <v>21</v>
      </c>
      <c r="B75" s="238" t="s">
        <v>1354</v>
      </c>
      <c r="C75" s="253" t="s">
        <v>1355</v>
      </c>
      <c r="D75" s="239" t="s">
        <v>366</v>
      </c>
      <c r="E75" s="240">
        <v>5</v>
      </c>
      <c r="F75" s="241"/>
      <c r="G75" s="242">
        <f>ROUND(E75*F75,2)</f>
        <v>0</v>
      </c>
      <c r="H75" s="241"/>
      <c r="I75" s="242">
        <f>ROUND(E75*H75,2)</f>
        <v>0</v>
      </c>
      <c r="J75" s="241"/>
      <c r="K75" s="242">
        <f>ROUND(E75*J75,2)</f>
        <v>0</v>
      </c>
      <c r="L75" s="242">
        <v>21</v>
      </c>
      <c r="M75" s="242">
        <f>G75*(1+L75/100)</f>
        <v>0</v>
      </c>
      <c r="N75" s="240">
        <v>1.24E-3</v>
      </c>
      <c r="O75" s="240">
        <f>ROUND(E75*N75,2)</f>
        <v>0.01</v>
      </c>
      <c r="P75" s="240">
        <v>0</v>
      </c>
      <c r="Q75" s="240">
        <f>ROUND(E75*P75,2)</f>
        <v>0</v>
      </c>
      <c r="R75" s="242" t="s">
        <v>1334</v>
      </c>
      <c r="S75" s="242" t="s">
        <v>205</v>
      </c>
      <c r="T75" s="243" t="s">
        <v>206</v>
      </c>
      <c r="U75" s="221">
        <v>0.3</v>
      </c>
      <c r="V75" s="221">
        <f>ROUND(E75*U75,2)</f>
        <v>1.5</v>
      </c>
      <c r="W75" s="221"/>
      <c r="X75" s="221" t="s">
        <v>207</v>
      </c>
      <c r="Y75" s="221" t="s">
        <v>208</v>
      </c>
      <c r="Z75" s="210"/>
      <c r="AA75" s="210"/>
      <c r="AB75" s="210"/>
      <c r="AC75" s="210"/>
      <c r="AD75" s="210"/>
      <c r="AE75" s="210"/>
      <c r="AF75" s="210"/>
      <c r="AG75" s="210" t="s">
        <v>209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7"/>
      <c r="D76" s="248"/>
      <c r="E76" s="248"/>
      <c r="F76" s="248"/>
      <c r="G76" s="248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214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33.75" outlineLevel="1" x14ac:dyDescent="0.2">
      <c r="A77" s="237">
        <v>22</v>
      </c>
      <c r="B77" s="238" t="s">
        <v>1356</v>
      </c>
      <c r="C77" s="253" t="s">
        <v>1357</v>
      </c>
      <c r="D77" s="239" t="s">
        <v>366</v>
      </c>
      <c r="E77" s="240">
        <v>6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0">
        <v>7.6630000000000004E-2</v>
      </c>
      <c r="O77" s="240">
        <f>ROUND(E77*N77,2)</f>
        <v>0.46</v>
      </c>
      <c r="P77" s="240">
        <v>0</v>
      </c>
      <c r="Q77" s="240">
        <f>ROUND(E77*P77,2)</f>
        <v>0</v>
      </c>
      <c r="R77" s="242" t="s">
        <v>1334</v>
      </c>
      <c r="S77" s="242" t="s">
        <v>205</v>
      </c>
      <c r="T77" s="243" t="s">
        <v>206</v>
      </c>
      <c r="U77" s="221">
        <v>0.5</v>
      </c>
      <c r="V77" s="221">
        <f>ROUND(E77*U77,2)</f>
        <v>3</v>
      </c>
      <c r="W77" s="221"/>
      <c r="X77" s="221" t="s">
        <v>207</v>
      </c>
      <c r="Y77" s="221" t="s">
        <v>208</v>
      </c>
      <c r="Z77" s="210"/>
      <c r="AA77" s="210"/>
      <c r="AB77" s="210"/>
      <c r="AC77" s="210"/>
      <c r="AD77" s="210"/>
      <c r="AE77" s="210"/>
      <c r="AF77" s="210"/>
      <c r="AG77" s="210" t="s">
        <v>209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7"/>
      <c r="D78" s="248"/>
      <c r="E78" s="248"/>
      <c r="F78" s="248"/>
      <c r="G78" s="248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214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37">
        <v>23</v>
      </c>
      <c r="B79" s="238" t="s">
        <v>1358</v>
      </c>
      <c r="C79" s="253" t="s">
        <v>1359</v>
      </c>
      <c r="D79" s="239" t="s">
        <v>366</v>
      </c>
      <c r="E79" s="240">
        <v>4</v>
      </c>
      <c r="F79" s="241"/>
      <c r="G79" s="242">
        <f>ROUND(E79*F79,2)</f>
        <v>0</v>
      </c>
      <c r="H79" s="241"/>
      <c r="I79" s="242">
        <f>ROUND(E79*H79,2)</f>
        <v>0</v>
      </c>
      <c r="J79" s="241"/>
      <c r="K79" s="242">
        <f>ROUND(E79*J79,2)</f>
        <v>0</v>
      </c>
      <c r="L79" s="242">
        <v>21</v>
      </c>
      <c r="M79" s="242">
        <f>G79*(1+L79/100)</f>
        <v>0</v>
      </c>
      <c r="N79" s="240">
        <v>4.8999999999999998E-4</v>
      </c>
      <c r="O79" s="240">
        <f>ROUND(E79*N79,2)</f>
        <v>0</v>
      </c>
      <c r="P79" s="240">
        <v>0</v>
      </c>
      <c r="Q79" s="240">
        <f>ROUND(E79*P79,2)</f>
        <v>0</v>
      </c>
      <c r="R79" s="242" t="s">
        <v>1334</v>
      </c>
      <c r="S79" s="242" t="s">
        <v>205</v>
      </c>
      <c r="T79" s="243" t="s">
        <v>206</v>
      </c>
      <c r="U79" s="221">
        <v>0.13300000000000001</v>
      </c>
      <c r="V79" s="221">
        <f>ROUND(E79*U79,2)</f>
        <v>0.53</v>
      </c>
      <c r="W79" s="221"/>
      <c r="X79" s="221" t="s">
        <v>207</v>
      </c>
      <c r="Y79" s="221" t="s">
        <v>208</v>
      </c>
      <c r="Z79" s="210"/>
      <c r="AA79" s="210"/>
      <c r="AB79" s="210"/>
      <c r="AC79" s="210"/>
      <c r="AD79" s="210"/>
      <c r="AE79" s="210"/>
      <c r="AF79" s="210"/>
      <c r="AG79" s="210" t="s">
        <v>1335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7"/>
      <c r="D80" s="248"/>
      <c r="E80" s="248"/>
      <c r="F80" s="248"/>
      <c r="G80" s="248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214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7">
        <v>24</v>
      </c>
      <c r="B81" s="238" t="s">
        <v>1360</v>
      </c>
      <c r="C81" s="253" t="s">
        <v>1361</v>
      </c>
      <c r="D81" s="239" t="s">
        <v>356</v>
      </c>
      <c r="E81" s="240">
        <v>170</v>
      </c>
      <c r="F81" s="241"/>
      <c r="G81" s="242">
        <f>ROUND(E81*F81,2)</f>
        <v>0</v>
      </c>
      <c r="H81" s="241"/>
      <c r="I81" s="242">
        <f>ROUND(E81*H81,2)</f>
        <v>0</v>
      </c>
      <c r="J81" s="241"/>
      <c r="K81" s="242">
        <f>ROUND(E81*J81,2)</f>
        <v>0</v>
      </c>
      <c r="L81" s="242">
        <v>21</v>
      </c>
      <c r="M81" s="242">
        <f>G81*(1+L81/100)</f>
        <v>0</v>
      </c>
      <c r="N81" s="240">
        <v>0</v>
      </c>
      <c r="O81" s="240">
        <f>ROUND(E81*N81,2)</f>
        <v>0</v>
      </c>
      <c r="P81" s="240">
        <v>0</v>
      </c>
      <c r="Q81" s="240">
        <f>ROUND(E81*P81,2)</f>
        <v>0</v>
      </c>
      <c r="R81" s="242" t="s">
        <v>1334</v>
      </c>
      <c r="S81" s="242" t="s">
        <v>205</v>
      </c>
      <c r="T81" s="243" t="s">
        <v>206</v>
      </c>
      <c r="U81" s="221">
        <v>0.05</v>
      </c>
      <c r="V81" s="221">
        <f>ROUND(E81*U81,2)</f>
        <v>8.5</v>
      </c>
      <c r="W81" s="221"/>
      <c r="X81" s="221" t="s">
        <v>207</v>
      </c>
      <c r="Y81" s="221" t="s">
        <v>208</v>
      </c>
      <c r="Z81" s="210"/>
      <c r="AA81" s="210"/>
      <c r="AB81" s="210"/>
      <c r="AC81" s="210"/>
      <c r="AD81" s="210"/>
      <c r="AE81" s="210"/>
      <c r="AF81" s="210"/>
      <c r="AG81" s="210" t="s">
        <v>1346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7"/>
      <c r="D82" s="248"/>
      <c r="E82" s="248"/>
      <c r="F82" s="248"/>
      <c r="G82" s="248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214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7">
        <v>25</v>
      </c>
      <c r="B83" s="238" t="s">
        <v>1362</v>
      </c>
      <c r="C83" s="253" t="s">
        <v>1363</v>
      </c>
      <c r="D83" s="239" t="s">
        <v>356</v>
      </c>
      <c r="E83" s="240">
        <v>65</v>
      </c>
      <c r="F83" s="241"/>
      <c r="G83" s="242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21</v>
      </c>
      <c r="M83" s="242">
        <f>G83*(1+L83/100)</f>
        <v>0</v>
      </c>
      <c r="N83" s="240">
        <v>0</v>
      </c>
      <c r="O83" s="240">
        <f>ROUND(E83*N83,2)</f>
        <v>0</v>
      </c>
      <c r="P83" s="240">
        <v>0</v>
      </c>
      <c r="Q83" s="240">
        <f>ROUND(E83*P83,2)</f>
        <v>0</v>
      </c>
      <c r="R83" s="242" t="s">
        <v>1334</v>
      </c>
      <c r="S83" s="242" t="s">
        <v>205</v>
      </c>
      <c r="T83" s="243" t="s">
        <v>206</v>
      </c>
      <c r="U83" s="221">
        <v>5.8999999999999997E-2</v>
      </c>
      <c r="V83" s="221">
        <f>ROUND(E83*U83,2)</f>
        <v>3.84</v>
      </c>
      <c r="W83" s="221"/>
      <c r="X83" s="221" t="s">
        <v>207</v>
      </c>
      <c r="Y83" s="221" t="s">
        <v>208</v>
      </c>
      <c r="Z83" s="210"/>
      <c r="AA83" s="210"/>
      <c r="AB83" s="210"/>
      <c r="AC83" s="210"/>
      <c r="AD83" s="210"/>
      <c r="AE83" s="210"/>
      <c r="AF83" s="210"/>
      <c r="AG83" s="210" t="s">
        <v>1346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7"/>
      <c r="D84" s="248"/>
      <c r="E84" s="248"/>
      <c r="F84" s="248"/>
      <c r="G84" s="248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214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7">
        <v>26</v>
      </c>
      <c r="B85" s="238" t="s">
        <v>1364</v>
      </c>
      <c r="C85" s="253" t="s">
        <v>1365</v>
      </c>
      <c r="D85" s="239" t="s">
        <v>366</v>
      </c>
      <c r="E85" s="240">
        <v>4</v>
      </c>
      <c r="F85" s="241"/>
      <c r="G85" s="242">
        <f>ROUND(E85*F85,2)</f>
        <v>0</v>
      </c>
      <c r="H85" s="241"/>
      <c r="I85" s="242">
        <f>ROUND(E85*H85,2)</f>
        <v>0</v>
      </c>
      <c r="J85" s="241"/>
      <c r="K85" s="242">
        <f>ROUND(E85*J85,2)</f>
        <v>0</v>
      </c>
      <c r="L85" s="242">
        <v>21</v>
      </c>
      <c r="M85" s="242">
        <f>G85*(1+L85/100)</f>
        <v>0</v>
      </c>
      <c r="N85" s="240">
        <v>0</v>
      </c>
      <c r="O85" s="240">
        <f>ROUND(E85*N85,2)</f>
        <v>0</v>
      </c>
      <c r="P85" s="240">
        <v>0</v>
      </c>
      <c r="Q85" s="240">
        <f>ROUND(E85*P85,2)</f>
        <v>0</v>
      </c>
      <c r="R85" s="242"/>
      <c r="S85" s="242" t="s">
        <v>348</v>
      </c>
      <c r="T85" s="243" t="s">
        <v>349</v>
      </c>
      <c r="U85" s="221">
        <v>0</v>
      </c>
      <c r="V85" s="221">
        <f>ROUND(E85*U85,2)</f>
        <v>0</v>
      </c>
      <c r="W85" s="221"/>
      <c r="X85" s="221" t="s">
        <v>207</v>
      </c>
      <c r="Y85" s="221" t="s">
        <v>208</v>
      </c>
      <c r="Z85" s="210"/>
      <c r="AA85" s="210"/>
      <c r="AB85" s="210"/>
      <c r="AC85" s="210"/>
      <c r="AD85" s="210"/>
      <c r="AE85" s="210"/>
      <c r="AF85" s="210"/>
      <c r="AG85" s="210" t="s">
        <v>209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7"/>
      <c r="D86" s="248"/>
      <c r="E86" s="248"/>
      <c r="F86" s="248"/>
      <c r="G86" s="248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214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7">
        <v>27</v>
      </c>
      <c r="B87" s="238" t="s">
        <v>1366</v>
      </c>
      <c r="C87" s="253" t="s">
        <v>1367</v>
      </c>
      <c r="D87" s="239" t="s">
        <v>366</v>
      </c>
      <c r="E87" s="240">
        <v>2</v>
      </c>
      <c r="F87" s="241"/>
      <c r="G87" s="242">
        <f>ROUND(E87*F87,2)</f>
        <v>0</v>
      </c>
      <c r="H87" s="241"/>
      <c r="I87" s="242">
        <f>ROUND(E87*H87,2)</f>
        <v>0</v>
      </c>
      <c r="J87" s="241"/>
      <c r="K87" s="242">
        <f>ROUND(E87*J87,2)</f>
        <v>0</v>
      </c>
      <c r="L87" s="242">
        <v>21</v>
      </c>
      <c r="M87" s="242">
        <f>G87*(1+L87/100)</f>
        <v>0</v>
      </c>
      <c r="N87" s="240">
        <v>2.0000000000000001E-4</v>
      </c>
      <c r="O87" s="240">
        <f>ROUND(E87*N87,2)</f>
        <v>0</v>
      </c>
      <c r="P87" s="240">
        <v>0</v>
      </c>
      <c r="Q87" s="240">
        <f>ROUND(E87*P87,2)</f>
        <v>0</v>
      </c>
      <c r="R87" s="242"/>
      <c r="S87" s="242" t="s">
        <v>348</v>
      </c>
      <c r="T87" s="243" t="s">
        <v>349</v>
      </c>
      <c r="U87" s="221">
        <v>0.25</v>
      </c>
      <c r="V87" s="221">
        <f>ROUND(E87*U87,2)</f>
        <v>0.5</v>
      </c>
      <c r="W87" s="221"/>
      <c r="X87" s="221" t="s">
        <v>207</v>
      </c>
      <c r="Y87" s="221" t="s">
        <v>208</v>
      </c>
      <c r="Z87" s="210"/>
      <c r="AA87" s="210"/>
      <c r="AB87" s="210"/>
      <c r="AC87" s="210"/>
      <c r="AD87" s="210"/>
      <c r="AE87" s="210"/>
      <c r="AF87" s="210"/>
      <c r="AG87" s="210" t="s">
        <v>1335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7"/>
      <c r="D88" s="248"/>
      <c r="E88" s="248"/>
      <c r="F88" s="248"/>
      <c r="G88" s="248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214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7">
        <v>28</v>
      </c>
      <c r="B89" s="238" t="s">
        <v>1368</v>
      </c>
      <c r="C89" s="253" t="s">
        <v>1369</v>
      </c>
      <c r="D89" s="239" t="s">
        <v>263</v>
      </c>
      <c r="E89" s="240">
        <v>1.02539</v>
      </c>
      <c r="F89" s="241"/>
      <c r="G89" s="242">
        <f>ROUND(E89*F89,2)</f>
        <v>0</v>
      </c>
      <c r="H89" s="241"/>
      <c r="I89" s="242">
        <f>ROUND(E89*H89,2)</f>
        <v>0</v>
      </c>
      <c r="J89" s="241"/>
      <c r="K89" s="242">
        <f>ROUND(E89*J89,2)</f>
        <v>0</v>
      </c>
      <c r="L89" s="242">
        <v>21</v>
      </c>
      <c r="M89" s="242">
        <f>G89*(1+L89/100)</f>
        <v>0</v>
      </c>
      <c r="N89" s="240">
        <v>0</v>
      </c>
      <c r="O89" s="240">
        <f>ROUND(E89*N89,2)</f>
        <v>0</v>
      </c>
      <c r="P89" s="240">
        <v>0</v>
      </c>
      <c r="Q89" s="240">
        <f>ROUND(E89*P89,2)</f>
        <v>0</v>
      </c>
      <c r="R89" s="242" t="s">
        <v>1334</v>
      </c>
      <c r="S89" s="242" t="s">
        <v>205</v>
      </c>
      <c r="T89" s="243" t="s">
        <v>206</v>
      </c>
      <c r="U89" s="221">
        <v>1.47</v>
      </c>
      <c r="V89" s="221">
        <f>ROUND(E89*U89,2)</f>
        <v>1.51</v>
      </c>
      <c r="W89" s="221"/>
      <c r="X89" s="221" t="s">
        <v>795</v>
      </c>
      <c r="Y89" s="221" t="s">
        <v>208</v>
      </c>
      <c r="Z89" s="210"/>
      <c r="AA89" s="210"/>
      <c r="AB89" s="210"/>
      <c r="AC89" s="210"/>
      <c r="AD89" s="210"/>
      <c r="AE89" s="210"/>
      <c r="AF89" s="210"/>
      <c r="AG89" s="210" t="s">
        <v>796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4" t="s">
        <v>1370</v>
      </c>
      <c r="D90" s="244"/>
      <c r="E90" s="244"/>
      <c r="F90" s="244"/>
      <c r="G90" s="244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211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6"/>
      <c r="D91" s="246"/>
      <c r="E91" s="246"/>
      <c r="F91" s="246"/>
      <c r="G91" s="246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214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230" t="s">
        <v>199</v>
      </c>
      <c r="B92" s="231" t="s">
        <v>129</v>
      </c>
      <c r="C92" s="252" t="s">
        <v>130</v>
      </c>
      <c r="D92" s="232"/>
      <c r="E92" s="233"/>
      <c r="F92" s="234"/>
      <c r="G92" s="234">
        <f>SUMIF(AG93:AG138,"&lt;&gt;NOR",G93:G138)</f>
        <v>0</v>
      </c>
      <c r="H92" s="234"/>
      <c r="I92" s="234">
        <f>SUM(I93:I138)</f>
        <v>0</v>
      </c>
      <c r="J92" s="234"/>
      <c r="K92" s="234">
        <f>SUM(K93:K138)</f>
        <v>0</v>
      </c>
      <c r="L92" s="234"/>
      <c r="M92" s="234">
        <f>SUM(M93:M138)</f>
        <v>0</v>
      </c>
      <c r="N92" s="233"/>
      <c r="O92" s="233">
        <f>SUM(O93:O138)</f>
        <v>0.5</v>
      </c>
      <c r="P92" s="233"/>
      <c r="Q92" s="233">
        <f>SUM(Q93:Q138)</f>
        <v>0</v>
      </c>
      <c r="R92" s="234"/>
      <c r="S92" s="234"/>
      <c r="T92" s="235"/>
      <c r="U92" s="229"/>
      <c r="V92" s="229">
        <f>SUM(V93:V138)</f>
        <v>134.62999999999997</v>
      </c>
      <c r="W92" s="229"/>
      <c r="X92" s="229"/>
      <c r="Y92" s="229"/>
      <c r="AG92" t="s">
        <v>200</v>
      </c>
    </row>
    <row r="93" spans="1:60" ht="22.5" outlineLevel="1" x14ac:dyDescent="0.2">
      <c r="A93" s="237">
        <v>29</v>
      </c>
      <c r="B93" s="238" t="s">
        <v>1371</v>
      </c>
      <c r="C93" s="253" t="s">
        <v>1372</v>
      </c>
      <c r="D93" s="239" t="s">
        <v>356</v>
      </c>
      <c r="E93" s="240">
        <v>25</v>
      </c>
      <c r="F93" s="241"/>
      <c r="G93" s="242">
        <f>ROUND(E93*F93,2)</f>
        <v>0</v>
      </c>
      <c r="H93" s="241"/>
      <c r="I93" s="242">
        <f>ROUND(E93*H93,2)</f>
        <v>0</v>
      </c>
      <c r="J93" s="241"/>
      <c r="K93" s="242">
        <f>ROUND(E93*J93,2)</f>
        <v>0</v>
      </c>
      <c r="L93" s="242">
        <v>21</v>
      </c>
      <c r="M93" s="242">
        <f>G93*(1+L93/100)</f>
        <v>0</v>
      </c>
      <c r="N93" s="240">
        <v>2.7999999999999998E-4</v>
      </c>
      <c r="O93" s="240">
        <f>ROUND(E93*N93,2)</f>
        <v>0.01</v>
      </c>
      <c r="P93" s="240">
        <v>0</v>
      </c>
      <c r="Q93" s="240">
        <f>ROUND(E93*P93,2)</f>
        <v>0</v>
      </c>
      <c r="R93" s="242" t="s">
        <v>1334</v>
      </c>
      <c r="S93" s="242" t="s">
        <v>205</v>
      </c>
      <c r="T93" s="243" t="s">
        <v>206</v>
      </c>
      <c r="U93" s="221">
        <v>0.14226</v>
      </c>
      <c r="V93" s="221">
        <f>ROUND(E93*U93,2)</f>
        <v>3.56</v>
      </c>
      <c r="W93" s="221"/>
      <c r="X93" s="221" t="s">
        <v>207</v>
      </c>
      <c r="Y93" s="221" t="s">
        <v>208</v>
      </c>
      <c r="Z93" s="210"/>
      <c r="AA93" s="210"/>
      <c r="AB93" s="210"/>
      <c r="AC93" s="210"/>
      <c r="AD93" s="210"/>
      <c r="AE93" s="210"/>
      <c r="AF93" s="210"/>
      <c r="AG93" s="210" t="s">
        <v>209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7"/>
      <c r="D94" s="248"/>
      <c r="E94" s="248"/>
      <c r="F94" s="248"/>
      <c r="G94" s="248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214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37">
        <v>30</v>
      </c>
      <c r="B95" s="238" t="s">
        <v>1373</v>
      </c>
      <c r="C95" s="253" t="s">
        <v>1374</v>
      </c>
      <c r="D95" s="239" t="s">
        <v>356</v>
      </c>
      <c r="E95" s="240">
        <v>90</v>
      </c>
      <c r="F95" s="241"/>
      <c r="G95" s="242">
        <f>ROUND(E95*F95,2)</f>
        <v>0</v>
      </c>
      <c r="H95" s="241"/>
      <c r="I95" s="242">
        <f>ROUND(E95*H95,2)</f>
        <v>0</v>
      </c>
      <c r="J95" s="241"/>
      <c r="K95" s="242">
        <f>ROUND(E95*J95,2)</f>
        <v>0</v>
      </c>
      <c r="L95" s="242">
        <v>21</v>
      </c>
      <c r="M95" s="242">
        <f>G95*(1+L95/100)</f>
        <v>0</v>
      </c>
      <c r="N95" s="240">
        <v>2.7999999999999998E-4</v>
      </c>
      <c r="O95" s="240">
        <f>ROUND(E95*N95,2)</f>
        <v>0.03</v>
      </c>
      <c r="P95" s="240">
        <v>0</v>
      </c>
      <c r="Q95" s="240">
        <f>ROUND(E95*P95,2)</f>
        <v>0</v>
      </c>
      <c r="R95" s="242" t="s">
        <v>1334</v>
      </c>
      <c r="S95" s="242" t="s">
        <v>205</v>
      </c>
      <c r="T95" s="243" t="s">
        <v>206</v>
      </c>
      <c r="U95" s="221">
        <v>0.14452000000000001</v>
      </c>
      <c r="V95" s="221">
        <f>ROUND(E95*U95,2)</f>
        <v>13.01</v>
      </c>
      <c r="W95" s="221"/>
      <c r="X95" s="221" t="s">
        <v>207</v>
      </c>
      <c r="Y95" s="221" t="s">
        <v>208</v>
      </c>
      <c r="Z95" s="210"/>
      <c r="AA95" s="210"/>
      <c r="AB95" s="210"/>
      <c r="AC95" s="210"/>
      <c r="AD95" s="210"/>
      <c r="AE95" s="210"/>
      <c r="AF95" s="210"/>
      <c r="AG95" s="210" t="s">
        <v>1346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7"/>
      <c r="D96" s="248"/>
      <c r="E96" s="248"/>
      <c r="F96" s="248"/>
      <c r="G96" s="248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214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37">
        <v>31</v>
      </c>
      <c r="B97" s="238" t="s">
        <v>1375</v>
      </c>
      <c r="C97" s="253" t="s">
        <v>1376</v>
      </c>
      <c r="D97" s="239" t="s">
        <v>356</v>
      </c>
      <c r="E97" s="240">
        <v>90</v>
      </c>
      <c r="F97" s="241"/>
      <c r="G97" s="242">
        <f>ROUND(E97*F97,2)</f>
        <v>0</v>
      </c>
      <c r="H97" s="241"/>
      <c r="I97" s="242">
        <f>ROUND(E97*H97,2)</f>
        <v>0</v>
      </c>
      <c r="J97" s="241"/>
      <c r="K97" s="242">
        <f>ROUND(E97*J97,2)</f>
        <v>0</v>
      </c>
      <c r="L97" s="242">
        <v>21</v>
      </c>
      <c r="M97" s="242">
        <f>G97*(1+L97/100)</f>
        <v>0</v>
      </c>
      <c r="N97" s="240">
        <v>3.9899999999999996E-3</v>
      </c>
      <c r="O97" s="240">
        <f>ROUND(E97*N97,2)</f>
        <v>0.36</v>
      </c>
      <c r="P97" s="240">
        <v>0</v>
      </c>
      <c r="Q97" s="240">
        <f>ROUND(E97*P97,2)</f>
        <v>0</v>
      </c>
      <c r="R97" s="242" t="s">
        <v>1334</v>
      </c>
      <c r="S97" s="242" t="s">
        <v>205</v>
      </c>
      <c r="T97" s="243" t="s">
        <v>206</v>
      </c>
      <c r="U97" s="221">
        <v>0.54290000000000005</v>
      </c>
      <c r="V97" s="221">
        <f>ROUND(E97*U97,2)</f>
        <v>48.86</v>
      </c>
      <c r="W97" s="221"/>
      <c r="X97" s="221" t="s">
        <v>207</v>
      </c>
      <c r="Y97" s="221" t="s">
        <v>208</v>
      </c>
      <c r="Z97" s="210"/>
      <c r="AA97" s="210"/>
      <c r="AB97" s="210"/>
      <c r="AC97" s="210"/>
      <c r="AD97" s="210"/>
      <c r="AE97" s="210"/>
      <c r="AF97" s="210"/>
      <c r="AG97" s="210" t="s">
        <v>1335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4" t="s">
        <v>1377</v>
      </c>
      <c r="D98" s="244"/>
      <c r="E98" s="244"/>
      <c r="F98" s="244"/>
      <c r="G98" s="244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211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6"/>
      <c r="D99" s="246"/>
      <c r="E99" s="246"/>
      <c r="F99" s="246"/>
      <c r="G99" s="246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214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37">
        <v>32</v>
      </c>
      <c r="B100" s="238" t="s">
        <v>1378</v>
      </c>
      <c r="C100" s="253" t="s">
        <v>1379</v>
      </c>
      <c r="D100" s="239" t="s">
        <v>356</v>
      </c>
      <c r="E100" s="240">
        <v>25</v>
      </c>
      <c r="F100" s="241"/>
      <c r="G100" s="242">
        <f>ROUND(E100*F100,2)</f>
        <v>0</v>
      </c>
      <c r="H100" s="241"/>
      <c r="I100" s="242">
        <f>ROUND(E100*H100,2)</f>
        <v>0</v>
      </c>
      <c r="J100" s="241"/>
      <c r="K100" s="242">
        <f>ROUND(E100*J100,2)</f>
        <v>0</v>
      </c>
      <c r="L100" s="242">
        <v>21</v>
      </c>
      <c r="M100" s="242">
        <f>G100*(1+L100/100)</f>
        <v>0</v>
      </c>
      <c r="N100" s="240">
        <v>3.9300000000000003E-3</v>
      </c>
      <c r="O100" s="240">
        <f>ROUND(E100*N100,2)</f>
        <v>0.1</v>
      </c>
      <c r="P100" s="240">
        <v>0</v>
      </c>
      <c r="Q100" s="240">
        <f>ROUND(E100*P100,2)</f>
        <v>0</v>
      </c>
      <c r="R100" s="242" t="s">
        <v>1334</v>
      </c>
      <c r="S100" s="242" t="s">
        <v>205</v>
      </c>
      <c r="T100" s="243" t="s">
        <v>206</v>
      </c>
      <c r="U100" s="221">
        <v>0.52200000000000002</v>
      </c>
      <c r="V100" s="221">
        <f>ROUND(E100*U100,2)</f>
        <v>13.05</v>
      </c>
      <c r="W100" s="221"/>
      <c r="X100" s="221" t="s">
        <v>207</v>
      </c>
      <c r="Y100" s="221" t="s">
        <v>208</v>
      </c>
      <c r="Z100" s="210"/>
      <c r="AA100" s="210"/>
      <c r="AB100" s="210"/>
      <c r="AC100" s="210"/>
      <c r="AD100" s="210"/>
      <c r="AE100" s="210"/>
      <c r="AF100" s="210"/>
      <c r="AG100" s="210" t="s">
        <v>209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4" t="s">
        <v>1377</v>
      </c>
      <c r="D101" s="244"/>
      <c r="E101" s="244"/>
      <c r="F101" s="244"/>
      <c r="G101" s="244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211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8" t="s">
        <v>1380</v>
      </c>
      <c r="D102" s="249"/>
      <c r="E102" s="249"/>
      <c r="F102" s="249"/>
      <c r="G102" s="249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260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8" t="s">
        <v>848</v>
      </c>
      <c r="D103" s="249"/>
      <c r="E103" s="249"/>
      <c r="F103" s="249"/>
      <c r="G103" s="249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260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6"/>
      <c r="D104" s="246"/>
      <c r="E104" s="246"/>
      <c r="F104" s="246"/>
      <c r="G104" s="246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214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37">
        <v>33</v>
      </c>
      <c r="B105" s="238" t="s">
        <v>1381</v>
      </c>
      <c r="C105" s="253" t="s">
        <v>1382</v>
      </c>
      <c r="D105" s="239" t="s">
        <v>356</v>
      </c>
      <c r="E105" s="240">
        <v>25</v>
      </c>
      <c r="F105" s="241"/>
      <c r="G105" s="242">
        <f>ROUND(E105*F105,2)</f>
        <v>0</v>
      </c>
      <c r="H105" s="241"/>
      <c r="I105" s="242">
        <f>ROUND(E105*H105,2)</f>
        <v>0</v>
      </c>
      <c r="J105" s="241"/>
      <c r="K105" s="242">
        <f>ROUND(E105*J105,2)</f>
        <v>0</v>
      </c>
      <c r="L105" s="242">
        <v>21</v>
      </c>
      <c r="M105" s="242">
        <f>G105*(1+L105/100)</f>
        <v>0</v>
      </c>
      <c r="N105" s="240">
        <v>2.0000000000000002E-5</v>
      </c>
      <c r="O105" s="240">
        <f>ROUND(E105*N105,2)</f>
        <v>0</v>
      </c>
      <c r="P105" s="240">
        <v>0</v>
      </c>
      <c r="Q105" s="240">
        <f>ROUND(E105*P105,2)</f>
        <v>0</v>
      </c>
      <c r="R105" s="242" t="s">
        <v>1334</v>
      </c>
      <c r="S105" s="242" t="s">
        <v>205</v>
      </c>
      <c r="T105" s="243" t="s">
        <v>206</v>
      </c>
      <c r="U105" s="221">
        <v>0.13500000000000001</v>
      </c>
      <c r="V105" s="221">
        <f>ROUND(E105*U105,2)</f>
        <v>3.38</v>
      </c>
      <c r="W105" s="221"/>
      <c r="X105" s="221" t="s">
        <v>207</v>
      </c>
      <c r="Y105" s="221" t="s">
        <v>208</v>
      </c>
      <c r="Z105" s="210"/>
      <c r="AA105" s="210"/>
      <c r="AB105" s="210"/>
      <c r="AC105" s="210"/>
      <c r="AD105" s="210"/>
      <c r="AE105" s="210"/>
      <c r="AF105" s="210"/>
      <c r="AG105" s="210" t="s">
        <v>1335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9" t="s">
        <v>1383</v>
      </c>
      <c r="D106" s="250"/>
      <c r="E106" s="250"/>
      <c r="F106" s="250"/>
      <c r="G106" s="250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260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6"/>
      <c r="D107" s="246"/>
      <c r="E107" s="246"/>
      <c r="F107" s="246"/>
      <c r="G107" s="246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214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7">
        <v>34</v>
      </c>
      <c r="B108" s="238" t="s">
        <v>1384</v>
      </c>
      <c r="C108" s="253" t="s">
        <v>1385</v>
      </c>
      <c r="D108" s="239" t="s">
        <v>366</v>
      </c>
      <c r="E108" s="240">
        <v>12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21</v>
      </c>
      <c r="M108" s="242">
        <f>G108*(1+L108/100)</f>
        <v>0</v>
      </c>
      <c r="N108" s="240">
        <v>0</v>
      </c>
      <c r="O108" s="240">
        <f>ROUND(E108*N108,2)</f>
        <v>0</v>
      </c>
      <c r="P108" s="240">
        <v>0</v>
      </c>
      <c r="Q108" s="240">
        <f>ROUND(E108*P108,2)</f>
        <v>0</v>
      </c>
      <c r="R108" s="242" t="s">
        <v>1334</v>
      </c>
      <c r="S108" s="242" t="s">
        <v>205</v>
      </c>
      <c r="T108" s="243" t="s">
        <v>206</v>
      </c>
      <c r="U108" s="221">
        <v>0.42499999999999999</v>
      </c>
      <c r="V108" s="221">
        <f>ROUND(E108*U108,2)</f>
        <v>5.0999999999999996</v>
      </c>
      <c r="W108" s="221"/>
      <c r="X108" s="221" t="s">
        <v>207</v>
      </c>
      <c r="Y108" s="221" t="s">
        <v>208</v>
      </c>
      <c r="Z108" s="210"/>
      <c r="AA108" s="210"/>
      <c r="AB108" s="210"/>
      <c r="AC108" s="210"/>
      <c r="AD108" s="210"/>
      <c r="AE108" s="210"/>
      <c r="AF108" s="210"/>
      <c r="AG108" s="210" t="s">
        <v>209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7"/>
      <c r="D109" s="248"/>
      <c r="E109" s="248"/>
      <c r="F109" s="248"/>
      <c r="G109" s="248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214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7">
        <v>35</v>
      </c>
      <c r="B110" s="238" t="s">
        <v>1386</v>
      </c>
      <c r="C110" s="253" t="s">
        <v>1387</v>
      </c>
      <c r="D110" s="239" t="s">
        <v>366</v>
      </c>
      <c r="E110" s="240">
        <v>1</v>
      </c>
      <c r="F110" s="241"/>
      <c r="G110" s="242">
        <f>ROUND(E110*F110,2)</f>
        <v>0</v>
      </c>
      <c r="H110" s="241"/>
      <c r="I110" s="242">
        <f>ROUND(E110*H110,2)</f>
        <v>0</v>
      </c>
      <c r="J110" s="241"/>
      <c r="K110" s="242">
        <f>ROUND(E110*J110,2)</f>
        <v>0</v>
      </c>
      <c r="L110" s="242">
        <v>21</v>
      </c>
      <c r="M110" s="242">
        <f>G110*(1+L110/100)</f>
        <v>0</v>
      </c>
      <c r="N110" s="240">
        <v>1.2E-4</v>
      </c>
      <c r="O110" s="240">
        <f>ROUND(E110*N110,2)</f>
        <v>0</v>
      </c>
      <c r="P110" s="240">
        <v>0</v>
      </c>
      <c r="Q110" s="240">
        <f>ROUND(E110*P110,2)</f>
        <v>0</v>
      </c>
      <c r="R110" s="242" t="s">
        <v>1334</v>
      </c>
      <c r="S110" s="242" t="s">
        <v>205</v>
      </c>
      <c r="T110" s="243" t="s">
        <v>206</v>
      </c>
      <c r="U110" s="221">
        <v>0.18554999999999999</v>
      </c>
      <c r="V110" s="221">
        <f>ROUND(E110*U110,2)</f>
        <v>0.19</v>
      </c>
      <c r="W110" s="221"/>
      <c r="X110" s="221" t="s">
        <v>207</v>
      </c>
      <c r="Y110" s="221" t="s">
        <v>208</v>
      </c>
      <c r="Z110" s="210"/>
      <c r="AA110" s="210"/>
      <c r="AB110" s="210"/>
      <c r="AC110" s="210"/>
      <c r="AD110" s="210"/>
      <c r="AE110" s="210"/>
      <c r="AF110" s="210"/>
      <c r="AG110" s="210" t="s">
        <v>209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7"/>
      <c r="D111" s="248"/>
      <c r="E111" s="248"/>
      <c r="F111" s="248"/>
      <c r="G111" s="248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214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7">
        <v>36</v>
      </c>
      <c r="B112" s="238" t="s">
        <v>1388</v>
      </c>
      <c r="C112" s="253" t="s">
        <v>1389</v>
      </c>
      <c r="D112" s="239" t="s">
        <v>366</v>
      </c>
      <c r="E112" s="240">
        <v>12</v>
      </c>
      <c r="F112" s="241"/>
      <c r="G112" s="242">
        <f>ROUND(E112*F112,2)</f>
        <v>0</v>
      </c>
      <c r="H112" s="241"/>
      <c r="I112" s="242">
        <f>ROUND(E112*H112,2)</f>
        <v>0</v>
      </c>
      <c r="J112" s="241"/>
      <c r="K112" s="242">
        <f>ROUND(E112*J112,2)</f>
        <v>0</v>
      </c>
      <c r="L112" s="242">
        <v>21</v>
      </c>
      <c r="M112" s="242">
        <f>G112*(1+L112/100)</f>
        <v>0</v>
      </c>
      <c r="N112" s="240">
        <v>1.8000000000000001E-4</v>
      </c>
      <c r="O112" s="240">
        <f>ROUND(E112*N112,2)</f>
        <v>0</v>
      </c>
      <c r="P112" s="240">
        <v>0</v>
      </c>
      <c r="Q112" s="240">
        <f>ROUND(E112*P112,2)</f>
        <v>0</v>
      </c>
      <c r="R112" s="242" t="s">
        <v>1334</v>
      </c>
      <c r="S112" s="242" t="s">
        <v>205</v>
      </c>
      <c r="T112" s="243" t="s">
        <v>206</v>
      </c>
      <c r="U112" s="221">
        <v>0.254</v>
      </c>
      <c r="V112" s="221">
        <f>ROUND(E112*U112,2)</f>
        <v>3.05</v>
      </c>
      <c r="W112" s="221"/>
      <c r="X112" s="221" t="s">
        <v>207</v>
      </c>
      <c r="Y112" s="221" t="s">
        <v>208</v>
      </c>
      <c r="Z112" s="210"/>
      <c r="AA112" s="210"/>
      <c r="AB112" s="210"/>
      <c r="AC112" s="210"/>
      <c r="AD112" s="210"/>
      <c r="AE112" s="210"/>
      <c r="AF112" s="210"/>
      <c r="AG112" s="210" t="s">
        <v>209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7"/>
      <c r="D113" s="248"/>
      <c r="E113" s="248"/>
      <c r="F113" s="248"/>
      <c r="G113" s="248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214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7">
        <v>37</v>
      </c>
      <c r="B114" s="238" t="s">
        <v>1390</v>
      </c>
      <c r="C114" s="253" t="s">
        <v>1391</v>
      </c>
      <c r="D114" s="239" t="s">
        <v>366</v>
      </c>
      <c r="E114" s="240">
        <v>1</v>
      </c>
      <c r="F114" s="241"/>
      <c r="G114" s="242">
        <f>ROUND(E114*F114,2)</f>
        <v>0</v>
      </c>
      <c r="H114" s="241"/>
      <c r="I114" s="242">
        <f>ROUND(E114*H114,2)</f>
        <v>0</v>
      </c>
      <c r="J114" s="241"/>
      <c r="K114" s="242">
        <f>ROUND(E114*J114,2)</f>
        <v>0</v>
      </c>
      <c r="L114" s="242">
        <v>21</v>
      </c>
      <c r="M114" s="242">
        <f>G114*(1+L114/100)</f>
        <v>0</v>
      </c>
      <c r="N114" s="240">
        <v>2.2000000000000001E-3</v>
      </c>
      <c r="O114" s="240">
        <f>ROUND(E114*N114,2)</f>
        <v>0</v>
      </c>
      <c r="P114" s="240">
        <v>0</v>
      </c>
      <c r="Q114" s="240">
        <f>ROUND(E114*P114,2)</f>
        <v>0</v>
      </c>
      <c r="R114" s="242" t="s">
        <v>1334</v>
      </c>
      <c r="S114" s="242" t="s">
        <v>205</v>
      </c>
      <c r="T114" s="243" t="s">
        <v>206</v>
      </c>
      <c r="U114" s="221">
        <v>0.39300000000000002</v>
      </c>
      <c r="V114" s="221">
        <f>ROUND(E114*U114,2)</f>
        <v>0.39</v>
      </c>
      <c r="W114" s="221"/>
      <c r="X114" s="221" t="s">
        <v>207</v>
      </c>
      <c r="Y114" s="221" t="s">
        <v>208</v>
      </c>
      <c r="Z114" s="210"/>
      <c r="AA114" s="210"/>
      <c r="AB114" s="210"/>
      <c r="AC114" s="210"/>
      <c r="AD114" s="210"/>
      <c r="AE114" s="210"/>
      <c r="AF114" s="210"/>
      <c r="AG114" s="210" t="s">
        <v>1335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7"/>
      <c r="D115" s="248"/>
      <c r="E115" s="248"/>
      <c r="F115" s="248"/>
      <c r="G115" s="248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214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7">
        <v>38</v>
      </c>
      <c r="B116" s="238" t="s">
        <v>1392</v>
      </c>
      <c r="C116" s="253" t="s">
        <v>1393</v>
      </c>
      <c r="D116" s="239" t="s">
        <v>366</v>
      </c>
      <c r="E116" s="240">
        <v>1</v>
      </c>
      <c r="F116" s="241"/>
      <c r="G116" s="242">
        <f>ROUND(E116*F116,2)</f>
        <v>0</v>
      </c>
      <c r="H116" s="241"/>
      <c r="I116" s="242">
        <f>ROUND(E116*H116,2)</f>
        <v>0</v>
      </c>
      <c r="J116" s="241"/>
      <c r="K116" s="242">
        <f>ROUND(E116*J116,2)</f>
        <v>0</v>
      </c>
      <c r="L116" s="242">
        <v>21</v>
      </c>
      <c r="M116" s="242">
        <f>G116*(1+L116/100)</f>
        <v>0</v>
      </c>
      <c r="N116" s="240">
        <v>2.4000000000000001E-4</v>
      </c>
      <c r="O116" s="240">
        <f>ROUND(E116*N116,2)</f>
        <v>0</v>
      </c>
      <c r="P116" s="240">
        <v>0</v>
      </c>
      <c r="Q116" s="240">
        <f>ROUND(E116*P116,2)</f>
        <v>0</v>
      </c>
      <c r="R116" s="242" t="s">
        <v>1334</v>
      </c>
      <c r="S116" s="242" t="s">
        <v>205</v>
      </c>
      <c r="T116" s="243" t="s">
        <v>206</v>
      </c>
      <c r="U116" s="221">
        <v>0.20699999999999999</v>
      </c>
      <c r="V116" s="221">
        <f>ROUND(E116*U116,2)</f>
        <v>0.21</v>
      </c>
      <c r="W116" s="221"/>
      <c r="X116" s="221" t="s">
        <v>207</v>
      </c>
      <c r="Y116" s="221" t="s">
        <v>208</v>
      </c>
      <c r="Z116" s="210"/>
      <c r="AA116" s="210"/>
      <c r="AB116" s="210"/>
      <c r="AC116" s="210"/>
      <c r="AD116" s="210"/>
      <c r="AE116" s="210"/>
      <c r="AF116" s="210"/>
      <c r="AG116" s="210" t="s">
        <v>1335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7"/>
      <c r="D117" s="248"/>
      <c r="E117" s="248"/>
      <c r="F117" s="248"/>
      <c r="G117" s="248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214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37">
        <v>39</v>
      </c>
      <c r="B118" s="238" t="s">
        <v>1394</v>
      </c>
      <c r="C118" s="253" t="s">
        <v>1395</v>
      </c>
      <c r="D118" s="239" t="s">
        <v>366</v>
      </c>
      <c r="E118" s="240">
        <v>1</v>
      </c>
      <c r="F118" s="241"/>
      <c r="G118" s="242">
        <f>ROUND(E118*F118,2)</f>
        <v>0</v>
      </c>
      <c r="H118" s="241"/>
      <c r="I118" s="242">
        <f>ROUND(E118*H118,2)</f>
        <v>0</v>
      </c>
      <c r="J118" s="241"/>
      <c r="K118" s="242">
        <f>ROUND(E118*J118,2)</f>
        <v>0</v>
      </c>
      <c r="L118" s="242">
        <v>21</v>
      </c>
      <c r="M118" s="242">
        <f>G118*(1+L118/100)</f>
        <v>0</v>
      </c>
      <c r="N118" s="240">
        <v>2.5999999999999998E-4</v>
      </c>
      <c r="O118" s="240">
        <f>ROUND(E118*N118,2)</f>
        <v>0</v>
      </c>
      <c r="P118" s="240">
        <v>0</v>
      </c>
      <c r="Q118" s="240">
        <f>ROUND(E118*P118,2)</f>
        <v>0</v>
      </c>
      <c r="R118" s="242" t="s">
        <v>1334</v>
      </c>
      <c r="S118" s="242" t="s">
        <v>205</v>
      </c>
      <c r="T118" s="243" t="s">
        <v>206</v>
      </c>
      <c r="U118" s="221">
        <v>0.16500000000000001</v>
      </c>
      <c r="V118" s="221">
        <f>ROUND(E118*U118,2)</f>
        <v>0.17</v>
      </c>
      <c r="W118" s="221"/>
      <c r="X118" s="221" t="s">
        <v>207</v>
      </c>
      <c r="Y118" s="221" t="s">
        <v>208</v>
      </c>
      <c r="Z118" s="210"/>
      <c r="AA118" s="210"/>
      <c r="AB118" s="210"/>
      <c r="AC118" s="210"/>
      <c r="AD118" s="210"/>
      <c r="AE118" s="210"/>
      <c r="AF118" s="210"/>
      <c r="AG118" s="210" t="s">
        <v>209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57"/>
      <c r="D119" s="248"/>
      <c r="E119" s="248"/>
      <c r="F119" s="248"/>
      <c r="G119" s="248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214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7">
        <v>40</v>
      </c>
      <c r="B120" s="238" t="s">
        <v>1396</v>
      </c>
      <c r="C120" s="253" t="s">
        <v>1397</v>
      </c>
      <c r="D120" s="239" t="s">
        <v>356</v>
      </c>
      <c r="E120" s="240">
        <v>115</v>
      </c>
      <c r="F120" s="241"/>
      <c r="G120" s="242">
        <f>ROUND(E120*F120,2)</f>
        <v>0</v>
      </c>
      <c r="H120" s="241"/>
      <c r="I120" s="242">
        <f>ROUND(E120*H120,2)</f>
        <v>0</v>
      </c>
      <c r="J120" s="241"/>
      <c r="K120" s="242">
        <f>ROUND(E120*J120,2)</f>
        <v>0</v>
      </c>
      <c r="L120" s="242">
        <v>21</v>
      </c>
      <c r="M120" s="242">
        <f>G120*(1+L120/100)</f>
        <v>0</v>
      </c>
      <c r="N120" s="240">
        <v>0</v>
      </c>
      <c r="O120" s="240">
        <f>ROUND(E120*N120,2)</f>
        <v>0</v>
      </c>
      <c r="P120" s="240">
        <v>0</v>
      </c>
      <c r="Q120" s="240">
        <f>ROUND(E120*P120,2)</f>
        <v>0</v>
      </c>
      <c r="R120" s="242" t="s">
        <v>1334</v>
      </c>
      <c r="S120" s="242" t="s">
        <v>205</v>
      </c>
      <c r="T120" s="243" t="s">
        <v>206</v>
      </c>
      <c r="U120" s="221">
        <v>0.03</v>
      </c>
      <c r="V120" s="221">
        <f>ROUND(E120*U120,2)</f>
        <v>3.45</v>
      </c>
      <c r="W120" s="221"/>
      <c r="X120" s="221" t="s">
        <v>207</v>
      </c>
      <c r="Y120" s="221" t="s">
        <v>208</v>
      </c>
      <c r="Z120" s="210"/>
      <c r="AA120" s="210"/>
      <c r="AB120" s="210"/>
      <c r="AC120" s="210"/>
      <c r="AD120" s="210"/>
      <c r="AE120" s="210"/>
      <c r="AF120" s="210"/>
      <c r="AG120" s="210" t="s">
        <v>1346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7"/>
      <c r="D121" s="248"/>
      <c r="E121" s="248"/>
      <c r="F121" s="248"/>
      <c r="G121" s="248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214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7">
        <v>41</v>
      </c>
      <c r="B122" s="238" t="s">
        <v>1398</v>
      </c>
      <c r="C122" s="253" t="s">
        <v>1399</v>
      </c>
      <c r="D122" s="239" t="s">
        <v>356</v>
      </c>
      <c r="E122" s="240">
        <v>115</v>
      </c>
      <c r="F122" s="241"/>
      <c r="G122" s="242">
        <f>ROUND(E122*F122,2)</f>
        <v>0</v>
      </c>
      <c r="H122" s="241"/>
      <c r="I122" s="242">
        <f>ROUND(E122*H122,2)</f>
        <v>0</v>
      </c>
      <c r="J122" s="241"/>
      <c r="K122" s="242">
        <f>ROUND(E122*J122,2)</f>
        <v>0</v>
      </c>
      <c r="L122" s="242">
        <v>21</v>
      </c>
      <c r="M122" s="242">
        <f>G122*(1+L122/100)</f>
        <v>0</v>
      </c>
      <c r="N122" s="240">
        <v>1.0000000000000001E-5</v>
      </c>
      <c r="O122" s="240">
        <f>ROUND(E122*N122,2)</f>
        <v>0</v>
      </c>
      <c r="P122" s="240">
        <v>0</v>
      </c>
      <c r="Q122" s="240">
        <f>ROUND(E122*P122,2)</f>
        <v>0</v>
      </c>
      <c r="R122" s="242" t="s">
        <v>1334</v>
      </c>
      <c r="S122" s="242" t="s">
        <v>205</v>
      </c>
      <c r="T122" s="243" t="s">
        <v>206</v>
      </c>
      <c r="U122" s="221">
        <v>6.2E-2</v>
      </c>
      <c r="V122" s="221">
        <f>ROUND(E122*U122,2)</f>
        <v>7.13</v>
      </c>
      <c r="W122" s="221"/>
      <c r="X122" s="221" t="s">
        <v>207</v>
      </c>
      <c r="Y122" s="221" t="s">
        <v>208</v>
      </c>
      <c r="Z122" s="210"/>
      <c r="AA122" s="210"/>
      <c r="AB122" s="210"/>
      <c r="AC122" s="210"/>
      <c r="AD122" s="210"/>
      <c r="AE122" s="210"/>
      <c r="AF122" s="210"/>
      <c r="AG122" s="210" t="s">
        <v>1346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7"/>
      <c r="D123" s="248"/>
      <c r="E123" s="248"/>
      <c r="F123" s="248"/>
      <c r="G123" s="248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214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7">
        <v>42</v>
      </c>
      <c r="B124" s="238" t="s">
        <v>1400</v>
      </c>
      <c r="C124" s="253" t="s">
        <v>1401</v>
      </c>
      <c r="D124" s="239" t="s">
        <v>366</v>
      </c>
      <c r="E124" s="240">
        <v>4</v>
      </c>
      <c r="F124" s="241"/>
      <c r="G124" s="242">
        <f>ROUND(E124*F124,2)</f>
        <v>0</v>
      </c>
      <c r="H124" s="241"/>
      <c r="I124" s="242">
        <f>ROUND(E124*H124,2)</f>
        <v>0</v>
      </c>
      <c r="J124" s="241"/>
      <c r="K124" s="242">
        <f>ROUND(E124*J124,2)</f>
        <v>0</v>
      </c>
      <c r="L124" s="242">
        <v>21</v>
      </c>
      <c r="M124" s="242">
        <f>G124*(1+L124/100)</f>
        <v>0</v>
      </c>
      <c r="N124" s="240">
        <v>8.0000000000000004E-4</v>
      </c>
      <c r="O124" s="240">
        <f>ROUND(E124*N124,2)</f>
        <v>0</v>
      </c>
      <c r="P124" s="240">
        <v>0</v>
      </c>
      <c r="Q124" s="240">
        <f>ROUND(E124*P124,2)</f>
        <v>0</v>
      </c>
      <c r="R124" s="242" t="s">
        <v>1402</v>
      </c>
      <c r="S124" s="242" t="s">
        <v>205</v>
      </c>
      <c r="T124" s="243" t="s">
        <v>206</v>
      </c>
      <c r="U124" s="221">
        <v>6.2E-2</v>
      </c>
      <c r="V124" s="221">
        <f>ROUND(E124*U124,2)</f>
        <v>0.25</v>
      </c>
      <c r="W124" s="221"/>
      <c r="X124" s="221" t="s">
        <v>207</v>
      </c>
      <c r="Y124" s="221" t="s">
        <v>208</v>
      </c>
      <c r="Z124" s="210"/>
      <c r="AA124" s="210"/>
      <c r="AB124" s="210"/>
      <c r="AC124" s="210"/>
      <c r="AD124" s="210"/>
      <c r="AE124" s="210"/>
      <c r="AF124" s="210"/>
      <c r="AG124" s="210" t="s">
        <v>209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7"/>
      <c r="D125" s="248"/>
      <c r="E125" s="248"/>
      <c r="F125" s="248"/>
      <c r="G125" s="248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214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7">
        <v>43</v>
      </c>
      <c r="B126" s="238" t="s">
        <v>1403</v>
      </c>
      <c r="C126" s="253" t="s">
        <v>1404</v>
      </c>
      <c r="D126" s="239" t="s">
        <v>366</v>
      </c>
      <c r="E126" s="240">
        <v>1</v>
      </c>
      <c r="F126" s="241"/>
      <c r="G126" s="242">
        <f>ROUND(E126*F126,2)</f>
        <v>0</v>
      </c>
      <c r="H126" s="241"/>
      <c r="I126" s="242">
        <f>ROUND(E126*H126,2)</f>
        <v>0</v>
      </c>
      <c r="J126" s="241"/>
      <c r="K126" s="242">
        <f>ROUND(E126*J126,2)</f>
        <v>0</v>
      </c>
      <c r="L126" s="242">
        <v>21</v>
      </c>
      <c r="M126" s="242">
        <f>G126*(1+L126/100)</f>
        <v>0</v>
      </c>
      <c r="N126" s="240">
        <v>1.5E-3</v>
      </c>
      <c r="O126" s="240">
        <f>ROUND(E126*N126,2)</f>
        <v>0</v>
      </c>
      <c r="P126" s="240">
        <v>0</v>
      </c>
      <c r="Q126" s="240">
        <f>ROUND(E126*P126,2)</f>
        <v>0</v>
      </c>
      <c r="R126" s="242"/>
      <c r="S126" s="242" t="s">
        <v>348</v>
      </c>
      <c r="T126" s="243" t="s">
        <v>206</v>
      </c>
      <c r="U126" s="221">
        <v>0.16500000000000001</v>
      </c>
      <c r="V126" s="221">
        <f>ROUND(E126*U126,2)</f>
        <v>0.17</v>
      </c>
      <c r="W126" s="221"/>
      <c r="X126" s="221" t="s">
        <v>207</v>
      </c>
      <c r="Y126" s="221" t="s">
        <v>208</v>
      </c>
      <c r="Z126" s="210"/>
      <c r="AA126" s="210"/>
      <c r="AB126" s="210"/>
      <c r="AC126" s="210"/>
      <c r="AD126" s="210"/>
      <c r="AE126" s="210"/>
      <c r="AF126" s="210"/>
      <c r="AG126" s="210" t="s">
        <v>209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7"/>
      <c r="D127" s="248"/>
      <c r="E127" s="248"/>
      <c r="F127" s="248"/>
      <c r="G127" s="248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214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37">
        <v>44</v>
      </c>
      <c r="B128" s="238" t="s">
        <v>1405</v>
      </c>
      <c r="C128" s="253" t="s">
        <v>1406</v>
      </c>
      <c r="D128" s="239" t="s">
        <v>1407</v>
      </c>
      <c r="E128" s="240">
        <v>1</v>
      </c>
      <c r="F128" s="241"/>
      <c r="G128" s="242">
        <f>ROUND(E128*F128,2)</f>
        <v>0</v>
      </c>
      <c r="H128" s="241"/>
      <c r="I128" s="242">
        <f>ROUND(E128*H128,2)</f>
        <v>0</v>
      </c>
      <c r="J128" s="241"/>
      <c r="K128" s="242">
        <f>ROUND(E128*J128,2)</f>
        <v>0</v>
      </c>
      <c r="L128" s="242">
        <v>21</v>
      </c>
      <c r="M128" s="242">
        <f>G128*(1+L128/100)</f>
        <v>0</v>
      </c>
      <c r="N128" s="240">
        <v>0</v>
      </c>
      <c r="O128" s="240">
        <f>ROUND(E128*N128,2)</f>
        <v>0</v>
      </c>
      <c r="P128" s="240">
        <v>0</v>
      </c>
      <c r="Q128" s="240">
        <f>ROUND(E128*P128,2)</f>
        <v>0</v>
      </c>
      <c r="R128" s="242"/>
      <c r="S128" s="242" t="s">
        <v>348</v>
      </c>
      <c r="T128" s="243" t="s">
        <v>349</v>
      </c>
      <c r="U128" s="221">
        <v>0</v>
      </c>
      <c r="V128" s="221">
        <f>ROUND(E128*U128,2)</f>
        <v>0</v>
      </c>
      <c r="W128" s="221"/>
      <c r="X128" s="221" t="s">
        <v>207</v>
      </c>
      <c r="Y128" s="221" t="s">
        <v>208</v>
      </c>
      <c r="Z128" s="210"/>
      <c r="AA128" s="210"/>
      <c r="AB128" s="210"/>
      <c r="AC128" s="210"/>
      <c r="AD128" s="210"/>
      <c r="AE128" s="210"/>
      <c r="AF128" s="210"/>
      <c r="AG128" s="210" t="s">
        <v>209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7"/>
      <c r="D129" s="248"/>
      <c r="E129" s="248"/>
      <c r="F129" s="248"/>
      <c r="G129" s="248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214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7">
        <v>45</v>
      </c>
      <c r="B130" s="238" t="s">
        <v>1408</v>
      </c>
      <c r="C130" s="253" t="s">
        <v>1409</v>
      </c>
      <c r="D130" s="239" t="s">
        <v>1407</v>
      </c>
      <c r="E130" s="240">
        <v>15</v>
      </c>
      <c r="F130" s="241"/>
      <c r="G130" s="242">
        <f>ROUND(E130*F130,2)</f>
        <v>0</v>
      </c>
      <c r="H130" s="241"/>
      <c r="I130" s="242">
        <f>ROUND(E130*H130,2)</f>
        <v>0</v>
      </c>
      <c r="J130" s="241"/>
      <c r="K130" s="242">
        <f>ROUND(E130*J130,2)</f>
        <v>0</v>
      </c>
      <c r="L130" s="242">
        <v>21</v>
      </c>
      <c r="M130" s="242">
        <f>G130*(1+L130/100)</f>
        <v>0</v>
      </c>
      <c r="N130" s="240">
        <v>0</v>
      </c>
      <c r="O130" s="240">
        <f>ROUND(E130*N130,2)</f>
        <v>0</v>
      </c>
      <c r="P130" s="240">
        <v>0</v>
      </c>
      <c r="Q130" s="240">
        <f>ROUND(E130*P130,2)</f>
        <v>0</v>
      </c>
      <c r="R130" s="242"/>
      <c r="S130" s="242" t="s">
        <v>348</v>
      </c>
      <c r="T130" s="243" t="s">
        <v>349</v>
      </c>
      <c r="U130" s="221">
        <v>0</v>
      </c>
      <c r="V130" s="221">
        <f>ROUND(E130*U130,2)</f>
        <v>0</v>
      </c>
      <c r="W130" s="221"/>
      <c r="X130" s="221" t="s">
        <v>207</v>
      </c>
      <c r="Y130" s="221" t="s">
        <v>208</v>
      </c>
      <c r="Z130" s="210"/>
      <c r="AA130" s="210"/>
      <c r="AB130" s="210"/>
      <c r="AC130" s="210"/>
      <c r="AD130" s="210"/>
      <c r="AE130" s="210"/>
      <c r="AF130" s="210"/>
      <c r="AG130" s="210" t="s">
        <v>209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7"/>
      <c r="D131" s="248"/>
      <c r="E131" s="248"/>
      <c r="F131" s="248"/>
      <c r="G131" s="248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214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7">
        <v>46</v>
      </c>
      <c r="B132" s="238" t="s">
        <v>1410</v>
      </c>
      <c r="C132" s="253" t="s">
        <v>1411</v>
      </c>
      <c r="D132" s="239" t="s">
        <v>366</v>
      </c>
      <c r="E132" s="240">
        <v>2</v>
      </c>
      <c r="F132" s="241"/>
      <c r="G132" s="242">
        <f>ROUND(E132*F132,2)</f>
        <v>0</v>
      </c>
      <c r="H132" s="241"/>
      <c r="I132" s="242">
        <f>ROUND(E132*H132,2)</f>
        <v>0</v>
      </c>
      <c r="J132" s="241"/>
      <c r="K132" s="242">
        <f>ROUND(E132*J132,2)</f>
        <v>0</v>
      </c>
      <c r="L132" s="242">
        <v>21</v>
      </c>
      <c r="M132" s="242">
        <f>G132*(1+L132/100)</f>
        <v>0</v>
      </c>
      <c r="N132" s="240">
        <v>0</v>
      </c>
      <c r="O132" s="240">
        <f>ROUND(E132*N132,2)</f>
        <v>0</v>
      </c>
      <c r="P132" s="240">
        <v>0</v>
      </c>
      <c r="Q132" s="240">
        <f>ROUND(E132*P132,2)</f>
        <v>0</v>
      </c>
      <c r="R132" s="242"/>
      <c r="S132" s="242" t="s">
        <v>348</v>
      </c>
      <c r="T132" s="243" t="s">
        <v>349</v>
      </c>
      <c r="U132" s="221">
        <v>0</v>
      </c>
      <c r="V132" s="221">
        <f>ROUND(E132*U132,2)</f>
        <v>0</v>
      </c>
      <c r="W132" s="221"/>
      <c r="X132" s="221" t="s">
        <v>207</v>
      </c>
      <c r="Y132" s="221" t="s">
        <v>208</v>
      </c>
      <c r="Z132" s="210"/>
      <c r="AA132" s="210"/>
      <c r="AB132" s="210"/>
      <c r="AC132" s="210"/>
      <c r="AD132" s="210"/>
      <c r="AE132" s="210"/>
      <c r="AF132" s="210"/>
      <c r="AG132" s="210" t="s">
        <v>209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7"/>
      <c r="D133" s="248"/>
      <c r="E133" s="248"/>
      <c r="F133" s="248"/>
      <c r="G133" s="248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214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7">
        <v>47</v>
      </c>
      <c r="B134" s="238" t="s">
        <v>1412</v>
      </c>
      <c r="C134" s="253" t="s">
        <v>1413</v>
      </c>
      <c r="D134" s="239" t="s">
        <v>324</v>
      </c>
      <c r="E134" s="240">
        <v>32</v>
      </c>
      <c r="F134" s="241"/>
      <c r="G134" s="242">
        <f>ROUND(E134*F134,2)</f>
        <v>0</v>
      </c>
      <c r="H134" s="241"/>
      <c r="I134" s="242">
        <f>ROUND(E134*H134,2)</f>
        <v>0</v>
      </c>
      <c r="J134" s="241"/>
      <c r="K134" s="242">
        <f>ROUND(E134*J134,2)</f>
        <v>0</v>
      </c>
      <c r="L134" s="242">
        <v>21</v>
      </c>
      <c r="M134" s="242">
        <f>G134*(1+L134/100)</f>
        <v>0</v>
      </c>
      <c r="N134" s="240">
        <v>0</v>
      </c>
      <c r="O134" s="240">
        <f>ROUND(E134*N134,2)</f>
        <v>0</v>
      </c>
      <c r="P134" s="240">
        <v>0</v>
      </c>
      <c r="Q134" s="240">
        <f>ROUND(E134*P134,2)</f>
        <v>0</v>
      </c>
      <c r="R134" s="242" t="s">
        <v>1414</v>
      </c>
      <c r="S134" s="242" t="s">
        <v>205</v>
      </c>
      <c r="T134" s="243" t="s">
        <v>206</v>
      </c>
      <c r="U134" s="221">
        <v>1</v>
      </c>
      <c r="V134" s="221">
        <f>ROUND(E134*U134,2)</f>
        <v>32</v>
      </c>
      <c r="W134" s="221"/>
      <c r="X134" s="221" t="s">
        <v>1415</v>
      </c>
      <c r="Y134" s="221" t="s">
        <v>208</v>
      </c>
      <c r="Z134" s="210"/>
      <c r="AA134" s="210"/>
      <c r="AB134" s="210"/>
      <c r="AC134" s="210"/>
      <c r="AD134" s="210"/>
      <c r="AE134" s="210"/>
      <c r="AF134" s="210"/>
      <c r="AG134" s="210" t="s">
        <v>1416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7"/>
      <c r="D135" s="248"/>
      <c r="E135" s="248"/>
      <c r="F135" s="248"/>
      <c r="G135" s="248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214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37">
        <v>48</v>
      </c>
      <c r="B136" s="238" t="s">
        <v>1417</v>
      </c>
      <c r="C136" s="253" t="s">
        <v>1418</v>
      </c>
      <c r="D136" s="239" t="s">
        <v>263</v>
      </c>
      <c r="E136" s="240">
        <v>0.50087999999999999</v>
      </c>
      <c r="F136" s="241"/>
      <c r="G136" s="242">
        <f>ROUND(E136*F136,2)</f>
        <v>0</v>
      </c>
      <c r="H136" s="241"/>
      <c r="I136" s="242">
        <f>ROUND(E136*H136,2)</f>
        <v>0</v>
      </c>
      <c r="J136" s="241"/>
      <c r="K136" s="242">
        <f>ROUND(E136*J136,2)</f>
        <v>0</v>
      </c>
      <c r="L136" s="242">
        <v>21</v>
      </c>
      <c r="M136" s="242">
        <f>G136*(1+L136/100)</f>
        <v>0</v>
      </c>
      <c r="N136" s="240">
        <v>0</v>
      </c>
      <c r="O136" s="240">
        <f>ROUND(E136*N136,2)</f>
        <v>0</v>
      </c>
      <c r="P136" s="240">
        <v>0</v>
      </c>
      <c r="Q136" s="240">
        <f>ROUND(E136*P136,2)</f>
        <v>0</v>
      </c>
      <c r="R136" s="242" t="s">
        <v>1334</v>
      </c>
      <c r="S136" s="242" t="s">
        <v>205</v>
      </c>
      <c r="T136" s="243" t="s">
        <v>206</v>
      </c>
      <c r="U136" s="221">
        <v>1.327</v>
      </c>
      <c r="V136" s="221">
        <f>ROUND(E136*U136,2)</f>
        <v>0.66</v>
      </c>
      <c r="W136" s="221"/>
      <c r="X136" s="221" t="s">
        <v>795</v>
      </c>
      <c r="Y136" s="221" t="s">
        <v>208</v>
      </c>
      <c r="Z136" s="210"/>
      <c r="AA136" s="210"/>
      <c r="AB136" s="210"/>
      <c r="AC136" s="210"/>
      <c r="AD136" s="210"/>
      <c r="AE136" s="210"/>
      <c r="AF136" s="210"/>
      <c r="AG136" s="210" t="s">
        <v>796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54" t="s">
        <v>1212</v>
      </c>
      <c r="D137" s="244"/>
      <c r="E137" s="244"/>
      <c r="F137" s="244"/>
      <c r="G137" s="244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211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56"/>
      <c r="D138" s="246"/>
      <c r="E138" s="246"/>
      <c r="F138" s="246"/>
      <c r="G138" s="246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214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x14ac:dyDescent="0.2">
      <c r="A139" s="230" t="s">
        <v>199</v>
      </c>
      <c r="B139" s="231" t="s">
        <v>131</v>
      </c>
      <c r="C139" s="252" t="s">
        <v>132</v>
      </c>
      <c r="D139" s="232"/>
      <c r="E139" s="233"/>
      <c r="F139" s="234"/>
      <c r="G139" s="234">
        <f>SUMIF(AG140:AG186,"&lt;&gt;NOR",G140:G186)</f>
        <v>0</v>
      </c>
      <c r="H139" s="234"/>
      <c r="I139" s="234">
        <f>SUM(I140:I186)</f>
        <v>0</v>
      </c>
      <c r="J139" s="234"/>
      <c r="K139" s="234">
        <f>SUM(K140:K186)</f>
        <v>0</v>
      </c>
      <c r="L139" s="234"/>
      <c r="M139" s="234">
        <f>SUM(M140:M186)</f>
        <v>0</v>
      </c>
      <c r="N139" s="233"/>
      <c r="O139" s="233">
        <f>SUM(O140:O186)</f>
        <v>0.21000000000000002</v>
      </c>
      <c r="P139" s="233"/>
      <c r="Q139" s="233">
        <f>SUM(Q140:Q186)</f>
        <v>0</v>
      </c>
      <c r="R139" s="234"/>
      <c r="S139" s="234"/>
      <c r="T139" s="235"/>
      <c r="U139" s="229"/>
      <c r="V139" s="229">
        <f>SUM(V140:V186)</f>
        <v>53.160000000000004</v>
      </c>
      <c r="W139" s="229"/>
      <c r="X139" s="229"/>
      <c r="Y139" s="229"/>
      <c r="AG139" t="s">
        <v>200</v>
      </c>
    </row>
    <row r="140" spans="1:60" ht="22.5" outlineLevel="1" x14ac:dyDescent="0.2">
      <c r="A140" s="237">
        <v>49</v>
      </c>
      <c r="B140" s="238" t="s">
        <v>1419</v>
      </c>
      <c r="C140" s="253" t="s">
        <v>1420</v>
      </c>
      <c r="D140" s="239" t="s">
        <v>1122</v>
      </c>
      <c r="E140" s="240">
        <v>2</v>
      </c>
      <c r="F140" s="241"/>
      <c r="G140" s="242">
        <f>ROUND(E140*F140,2)</f>
        <v>0</v>
      </c>
      <c r="H140" s="241"/>
      <c r="I140" s="242">
        <f>ROUND(E140*H140,2)</f>
        <v>0</v>
      </c>
      <c r="J140" s="241"/>
      <c r="K140" s="242">
        <f>ROUND(E140*J140,2)</f>
        <v>0</v>
      </c>
      <c r="L140" s="242">
        <v>21</v>
      </c>
      <c r="M140" s="242">
        <f>G140*(1+L140/100)</f>
        <v>0</v>
      </c>
      <c r="N140" s="240">
        <v>1.772E-2</v>
      </c>
      <c r="O140" s="240">
        <f>ROUND(E140*N140,2)</f>
        <v>0.04</v>
      </c>
      <c r="P140" s="240">
        <v>0</v>
      </c>
      <c r="Q140" s="240">
        <f>ROUND(E140*P140,2)</f>
        <v>0</v>
      </c>
      <c r="R140" s="242" t="s">
        <v>1334</v>
      </c>
      <c r="S140" s="242" t="s">
        <v>205</v>
      </c>
      <c r="T140" s="243" t="s">
        <v>206</v>
      </c>
      <c r="U140" s="221">
        <v>0.97299999999999998</v>
      </c>
      <c r="V140" s="221">
        <f>ROUND(E140*U140,2)</f>
        <v>1.95</v>
      </c>
      <c r="W140" s="221"/>
      <c r="X140" s="221" t="s">
        <v>207</v>
      </c>
      <c r="Y140" s="221" t="s">
        <v>208</v>
      </c>
      <c r="Z140" s="210"/>
      <c r="AA140" s="210"/>
      <c r="AB140" s="210"/>
      <c r="AC140" s="210"/>
      <c r="AD140" s="210"/>
      <c r="AE140" s="210"/>
      <c r="AF140" s="210"/>
      <c r="AG140" s="210" t="s">
        <v>1335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7"/>
      <c r="D141" s="248"/>
      <c r="E141" s="248"/>
      <c r="F141" s="248"/>
      <c r="G141" s="248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214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37">
        <v>50</v>
      </c>
      <c r="B142" s="238" t="s">
        <v>1421</v>
      </c>
      <c r="C142" s="253" t="s">
        <v>1422</v>
      </c>
      <c r="D142" s="239" t="s">
        <v>1122</v>
      </c>
      <c r="E142" s="240">
        <v>1</v>
      </c>
      <c r="F142" s="241"/>
      <c r="G142" s="242">
        <f>ROUND(E142*F142,2)</f>
        <v>0</v>
      </c>
      <c r="H142" s="241"/>
      <c r="I142" s="242">
        <f>ROUND(E142*H142,2)</f>
        <v>0</v>
      </c>
      <c r="J142" s="241"/>
      <c r="K142" s="242">
        <f>ROUND(E142*J142,2)</f>
        <v>0</v>
      </c>
      <c r="L142" s="242">
        <v>21</v>
      </c>
      <c r="M142" s="242">
        <f>G142*(1+L142/100)</f>
        <v>0</v>
      </c>
      <c r="N142" s="240">
        <v>1.8890000000000001E-2</v>
      </c>
      <c r="O142" s="240">
        <f>ROUND(E142*N142,2)</f>
        <v>0.02</v>
      </c>
      <c r="P142" s="240">
        <v>0</v>
      </c>
      <c r="Q142" s="240">
        <f>ROUND(E142*P142,2)</f>
        <v>0</v>
      </c>
      <c r="R142" s="242" t="s">
        <v>1334</v>
      </c>
      <c r="S142" s="242" t="s">
        <v>205</v>
      </c>
      <c r="T142" s="243" t="s">
        <v>206</v>
      </c>
      <c r="U142" s="221">
        <v>0.97299999999999998</v>
      </c>
      <c r="V142" s="221">
        <f>ROUND(E142*U142,2)</f>
        <v>0.97</v>
      </c>
      <c r="W142" s="221"/>
      <c r="X142" s="221" t="s">
        <v>207</v>
      </c>
      <c r="Y142" s="221" t="s">
        <v>208</v>
      </c>
      <c r="Z142" s="210"/>
      <c r="AA142" s="210"/>
      <c r="AB142" s="210"/>
      <c r="AC142" s="210"/>
      <c r="AD142" s="210"/>
      <c r="AE142" s="210"/>
      <c r="AF142" s="210"/>
      <c r="AG142" s="210" t="s">
        <v>209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7"/>
      <c r="D143" s="248"/>
      <c r="E143" s="248"/>
      <c r="F143" s="248"/>
      <c r="G143" s="248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214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37">
        <v>51</v>
      </c>
      <c r="B144" s="238" t="s">
        <v>1423</v>
      </c>
      <c r="C144" s="253" t="s">
        <v>1424</v>
      </c>
      <c r="D144" s="239" t="s">
        <v>1122</v>
      </c>
      <c r="E144" s="240">
        <v>1</v>
      </c>
      <c r="F144" s="241"/>
      <c r="G144" s="242">
        <f>ROUND(E144*F144,2)</f>
        <v>0</v>
      </c>
      <c r="H144" s="241"/>
      <c r="I144" s="242">
        <f>ROUND(E144*H144,2)</f>
        <v>0</v>
      </c>
      <c r="J144" s="241"/>
      <c r="K144" s="242">
        <f>ROUND(E144*J144,2)</f>
        <v>0</v>
      </c>
      <c r="L144" s="242">
        <v>21</v>
      </c>
      <c r="M144" s="242">
        <f>G144*(1+L144/100)</f>
        <v>0</v>
      </c>
      <c r="N144" s="240">
        <v>2.4080000000000001E-2</v>
      </c>
      <c r="O144" s="240">
        <f>ROUND(E144*N144,2)</f>
        <v>0.02</v>
      </c>
      <c r="P144" s="240">
        <v>0</v>
      </c>
      <c r="Q144" s="240">
        <f>ROUND(E144*P144,2)</f>
        <v>0</v>
      </c>
      <c r="R144" s="242" t="s">
        <v>1334</v>
      </c>
      <c r="S144" s="242" t="s">
        <v>205</v>
      </c>
      <c r="T144" s="243" t="s">
        <v>206</v>
      </c>
      <c r="U144" s="221">
        <v>0.95499999999999996</v>
      </c>
      <c r="V144" s="221">
        <f>ROUND(E144*U144,2)</f>
        <v>0.96</v>
      </c>
      <c r="W144" s="221"/>
      <c r="X144" s="221" t="s">
        <v>207</v>
      </c>
      <c r="Y144" s="221" t="s">
        <v>208</v>
      </c>
      <c r="Z144" s="210"/>
      <c r="AA144" s="210"/>
      <c r="AB144" s="210"/>
      <c r="AC144" s="210"/>
      <c r="AD144" s="210"/>
      <c r="AE144" s="210"/>
      <c r="AF144" s="210"/>
      <c r="AG144" s="210" t="s">
        <v>209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7"/>
      <c r="D145" s="248"/>
      <c r="E145" s="248"/>
      <c r="F145" s="248"/>
      <c r="G145" s="248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214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37">
        <v>52</v>
      </c>
      <c r="B146" s="238" t="s">
        <v>1425</v>
      </c>
      <c r="C146" s="253" t="s">
        <v>1426</v>
      </c>
      <c r="D146" s="239" t="s">
        <v>1122</v>
      </c>
      <c r="E146" s="240">
        <v>1</v>
      </c>
      <c r="F146" s="241"/>
      <c r="G146" s="242">
        <f>ROUND(E146*F146,2)</f>
        <v>0</v>
      </c>
      <c r="H146" s="241"/>
      <c r="I146" s="242">
        <f>ROUND(E146*H146,2)</f>
        <v>0</v>
      </c>
      <c r="J146" s="241"/>
      <c r="K146" s="242">
        <f>ROUND(E146*J146,2)</f>
        <v>0</v>
      </c>
      <c r="L146" s="242">
        <v>21</v>
      </c>
      <c r="M146" s="242">
        <f>G146*(1+L146/100)</f>
        <v>0</v>
      </c>
      <c r="N146" s="240">
        <v>1.7010000000000001E-2</v>
      </c>
      <c r="O146" s="240">
        <f>ROUND(E146*N146,2)</f>
        <v>0.02</v>
      </c>
      <c r="P146" s="240">
        <v>0</v>
      </c>
      <c r="Q146" s="240">
        <f>ROUND(E146*P146,2)</f>
        <v>0</v>
      </c>
      <c r="R146" s="242" t="s">
        <v>1334</v>
      </c>
      <c r="S146" s="242" t="s">
        <v>205</v>
      </c>
      <c r="T146" s="243" t="s">
        <v>206</v>
      </c>
      <c r="U146" s="221">
        <v>1.2529999999999999</v>
      </c>
      <c r="V146" s="221">
        <f>ROUND(E146*U146,2)</f>
        <v>1.25</v>
      </c>
      <c r="W146" s="221"/>
      <c r="X146" s="221" t="s">
        <v>207</v>
      </c>
      <c r="Y146" s="221" t="s">
        <v>208</v>
      </c>
      <c r="Z146" s="210"/>
      <c r="AA146" s="210"/>
      <c r="AB146" s="210"/>
      <c r="AC146" s="210"/>
      <c r="AD146" s="210"/>
      <c r="AE146" s="210"/>
      <c r="AF146" s="210"/>
      <c r="AG146" s="210" t="s">
        <v>209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57"/>
      <c r="D147" s="248"/>
      <c r="E147" s="248"/>
      <c r="F147" s="248"/>
      <c r="G147" s="248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214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7">
        <v>53</v>
      </c>
      <c r="B148" s="238" t="s">
        <v>1427</v>
      </c>
      <c r="C148" s="253" t="s">
        <v>1428</v>
      </c>
      <c r="D148" s="239" t="s">
        <v>1122</v>
      </c>
      <c r="E148" s="240">
        <v>4</v>
      </c>
      <c r="F148" s="241"/>
      <c r="G148" s="242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21</v>
      </c>
      <c r="M148" s="242">
        <f>G148*(1+L148/100)</f>
        <v>0</v>
      </c>
      <c r="N148" s="240">
        <v>1.421E-2</v>
      </c>
      <c r="O148" s="240">
        <f>ROUND(E148*N148,2)</f>
        <v>0.06</v>
      </c>
      <c r="P148" s="240">
        <v>0</v>
      </c>
      <c r="Q148" s="240">
        <f>ROUND(E148*P148,2)</f>
        <v>0</v>
      </c>
      <c r="R148" s="242" t="s">
        <v>1334</v>
      </c>
      <c r="S148" s="242" t="s">
        <v>1429</v>
      </c>
      <c r="T148" s="243" t="s">
        <v>1429</v>
      </c>
      <c r="U148" s="221">
        <v>1.1890000000000001</v>
      </c>
      <c r="V148" s="221">
        <f>ROUND(E148*U148,2)</f>
        <v>4.76</v>
      </c>
      <c r="W148" s="221"/>
      <c r="X148" s="221" t="s">
        <v>207</v>
      </c>
      <c r="Y148" s="221" t="s">
        <v>208</v>
      </c>
      <c r="Z148" s="210"/>
      <c r="AA148" s="210"/>
      <c r="AB148" s="210"/>
      <c r="AC148" s="210"/>
      <c r="AD148" s="210"/>
      <c r="AE148" s="210"/>
      <c r="AF148" s="210"/>
      <c r="AG148" s="210" t="s">
        <v>1335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7"/>
      <c r="D149" s="248"/>
      <c r="E149" s="248"/>
      <c r="F149" s="248"/>
      <c r="G149" s="248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214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37">
        <v>54</v>
      </c>
      <c r="B150" s="238" t="s">
        <v>1430</v>
      </c>
      <c r="C150" s="253" t="s">
        <v>1431</v>
      </c>
      <c r="D150" s="239" t="s">
        <v>1122</v>
      </c>
      <c r="E150" s="240">
        <v>3</v>
      </c>
      <c r="F150" s="241"/>
      <c r="G150" s="242">
        <f>ROUND(E150*F150,2)</f>
        <v>0</v>
      </c>
      <c r="H150" s="241"/>
      <c r="I150" s="242">
        <f>ROUND(E150*H150,2)</f>
        <v>0</v>
      </c>
      <c r="J150" s="241"/>
      <c r="K150" s="242">
        <f>ROUND(E150*J150,2)</f>
        <v>0</v>
      </c>
      <c r="L150" s="242">
        <v>21</v>
      </c>
      <c r="M150" s="242">
        <f>G150*(1+L150/100)</f>
        <v>0</v>
      </c>
      <c r="N150" s="240">
        <v>2.0600000000000002E-3</v>
      </c>
      <c r="O150" s="240">
        <f>ROUND(E150*N150,2)</f>
        <v>0.01</v>
      </c>
      <c r="P150" s="240">
        <v>0</v>
      </c>
      <c r="Q150" s="240">
        <f>ROUND(E150*P150,2)</f>
        <v>0</v>
      </c>
      <c r="R150" s="242" t="s">
        <v>1334</v>
      </c>
      <c r="S150" s="242" t="s">
        <v>205</v>
      </c>
      <c r="T150" s="243" t="s">
        <v>206</v>
      </c>
      <c r="U150" s="221">
        <v>0.23</v>
      </c>
      <c r="V150" s="221">
        <f>ROUND(E150*U150,2)</f>
        <v>0.69</v>
      </c>
      <c r="W150" s="221"/>
      <c r="X150" s="221" t="s">
        <v>207</v>
      </c>
      <c r="Y150" s="221" t="s">
        <v>208</v>
      </c>
      <c r="Z150" s="210"/>
      <c r="AA150" s="210"/>
      <c r="AB150" s="210"/>
      <c r="AC150" s="210"/>
      <c r="AD150" s="210"/>
      <c r="AE150" s="210"/>
      <c r="AF150" s="210"/>
      <c r="AG150" s="210" t="s">
        <v>209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57"/>
      <c r="D151" s="248"/>
      <c r="E151" s="248"/>
      <c r="F151" s="248"/>
      <c r="G151" s="248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214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37">
        <v>55</v>
      </c>
      <c r="B152" s="238" t="s">
        <v>1432</v>
      </c>
      <c r="C152" s="253" t="s">
        <v>1433</v>
      </c>
      <c r="D152" s="239" t="s">
        <v>1122</v>
      </c>
      <c r="E152" s="240">
        <v>3</v>
      </c>
      <c r="F152" s="241"/>
      <c r="G152" s="242">
        <f>ROUND(E152*F152,2)</f>
        <v>0</v>
      </c>
      <c r="H152" s="241"/>
      <c r="I152" s="242">
        <f>ROUND(E152*H152,2)</f>
        <v>0</v>
      </c>
      <c r="J152" s="241"/>
      <c r="K152" s="242">
        <f>ROUND(E152*J152,2)</f>
        <v>0</v>
      </c>
      <c r="L152" s="242">
        <v>21</v>
      </c>
      <c r="M152" s="242">
        <f>G152*(1+L152/100)</f>
        <v>0</v>
      </c>
      <c r="N152" s="240">
        <v>2.0600000000000002E-3</v>
      </c>
      <c r="O152" s="240">
        <f>ROUND(E152*N152,2)</f>
        <v>0.01</v>
      </c>
      <c r="P152" s="240">
        <v>0</v>
      </c>
      <c r="Q152" s="240">
        <f>ROUND(E152*P152,2)</f>
        <v>0</v>
      </c>
      <c r="R152" s="242" t="s">
        <v>1334</v>
      </c>
      <c r="S152" s="242" t="s">
        <v>205</v>
      </c>
      <c r="T152" s="243" t="s">
        <v>206</v>
      </c>
      <c r="U152" s="221">
        <v>0.23</v>
      </c>
      <c r="V152" s="221">
        <f>ROUND(E152*U152,2)</f>
        <v>0.69</v>
      </c>
      <c r="W152" s="221"/>
      <c r="X152" s="221" t="s">
        <v>207</v>
      </c>
      <c r="Y152" s="221" t="s">
        <v>208</v>
      </c>
      <c r="Z152" s="210"/>
      <c r="AA152" s="210"/>
      <c r="AB152" s="210"/>
      <c r="AC152" s="210"/>
      <c r="AD152" s="210"/>
      <c r="AE152" s="210"/>
      <c r="AF152" s="210"/>
      <c r="AG152" s="210" t="s">
        <v>209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7"/>
      <c r="D153" s="248"/>
      <c r="E153" s="248"/>
      <c r="F153" s="248"/>
      <c r="G153" s="248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214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7">
        <v>56</v>
      </c>
      <c r="B154" s="238" t="s">
        <v>1434</v>
      </c>
      <c r="C154" s="253" t="s">
        <v>1435</v>
      </c>
      <c r="D154" s="239" t="s">
        <v>1122</v>
      </c>
      <c r="E154" s="240">
        <v>3</v>
      </c>
      <c r="F154" s="241"/>
      <c r="G154" s="242">
        <f>ROUND(E154*F154,2)</f>
        <v>0</v>
      </c>
      <c r="H154" s="241"/>
      <c r="I154" s="242">
        <f>ROUND(E154*H154,2)</f>
        <v>0</v>
      </c>
      <c r="J154" s="241"/>
      <c r="K154" s="242">
        <f>ROUND(E154*J154,2)</f>
        <v>0</v>
      </c>
      <c r="L154" s="242">
        <v>21</v>
      </c>
      <c r="M154" s="242">
        <f>G154*(1+L154/100)</f>
        <v>0</v>
      </c>
      <c r="N154" s="240">
        <v>5.5999999999999995E-4</v>
      </c>
      <c r="O154" s="240">
        <f>ROUND(E154*N154,2)</f>
        <v>0</v>
      </c>
      <c r="P154" s="240">
        <v>0</v>
      </c>
      <c r="Q154" s="240">
        <f>ROUND(E154*P154,2)</f>
        <v>0</v>
      </c>
      <c r="R154" s="242" t="s">
        <v>1334</v>
      </c>
      <c r="S154" s="242" t="s">
        <v>205</v>
      </c>
      <c r="T154" s="243" t="s">
        <v>206</v>
      </c>
      <c r="U154" s="221">
        <v>0.23</v>
      </c>
      <c r="V154" s="221">
        <f>ROUND(E154*U154,2)</f>
        <v>0.69</v>
      </c>
      <c r="W154" s="221"/>
      <c r="X154" s="221" t="s">
        <v>207</v>
      </c>
      <c r="Y154" s="221" t="s">
        <v>208</v>
      </c>
      <c r="Z154" s="210"/>
      <c r="AA154" s="210"/>
      <c r="AB154" s="210"/>
      <c r="AC154" s="210"/>
      <c r="AD154" s="210"/>
      <c r="AE154" s="210"/>
      <c r="AF154" s="210"/>
      <c r="AG154" s="210" t="s">
        <v>209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7"/>
      <c r="D155" s="248"/>
      <c r="E155" s="248"/>
      <c r="F155" s="248"/>
      <c r="G155" s="248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214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37">
        <v>57</v>
      </c>
      <c r="B156" s="238" t="s">
        <v>1436</v>
      </c>
      <c r="C156" s="253" t="s">
        <v>1437</v>
      </c>
      <c r="D156" s="239" t="s">
        <v>1122</v>
      </c>
      <c r="E156" s="240">
        <v>1</v>
      </c>
      <c r="F156" s="241"/>
      <c r="G156" s="242">
        <f>ROUND(E156*F156,2)</f>
        <v>0</v>
      </c>
      <c r="H156" s="241"/>
      <c r="I156" s="242">
        <f>ROUND(E156*H156,2)</f>
        <v>0</v>
      </c>
      <c r="J156" s="241"/>
      <c r="K156" s="242">
        <f>ROUND(E156*J156,2)</f>
        <v>0</v>
      </c>
      <c r="L156" s="242">
        <v>21</v>
      </c>
      <c r="M156" s="242">
        <f>G156*(1+L156/100)</f>
        <v>0</v>
      </c>
      <c r="N156" s="240">
        <v>1.5E-3</v>
      </c>
      <c r="O156" s="240">
        <f>ROUND(E156*N156,2)</f>
        <v>0</v>
      </c>
      <c r="P156" s="240">
        <v>0</v>
      </c>
      <c r="Q156" s="240">
        <f>ROUND(E156*P156,2)</f>
        <v>0</v>
      </c>
      <c r="R156" s="242" t="s">
        <v>1334</v>
      </c>
      <c r="S156" s="242" t="s">
        <v>205</v>
      </c>
      <c r="T156" s="243" t="s">
        <v>206</v>
      </c>
      <c r="U156" s="221">
        <v>0.33</v>
      </c>
      <c r="V156" s="221">
        <f>ROUND(E156*U156,2)</f>
        <v>0.33</v>
      </c>
      <c r="W156" s="221"/>
      <c r="X156" s="221" t="s">
        <v>207</v>
      </c>
      <c r="Y156" s="221" t="s">
        <v>208</v>
      </c>
      <c r="Z156" s="210"/>
      <c r="AA156" s="210"/>
      <c r="AB156" s="210"/>
      <c r="AC156" s="210"/>
      <c r="AD156" s="210"/>
      <c r="AE156" s="210"/>
      <c r="AF156" s="210"/>
      <c r="AG156" s="210" t="s">
        <v>209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57"/>
      <c r="D157" s="248"/>
      <c r="E157" s="248"/>
      <c r="F157" s="248"/>
      <c r="G157" s="248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214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7">
        <v>58</v>
      </c>
      <c r="B158" s="238" t="s">
        <v>1438</v>
      </c>
      <c r="C158" s="253" t="s">
        <v>1439</v>
      </c>
      <c r="D158" s="239" t="s">
        <v>1122</v>
      </c>
      <c r="E158" s="240">
        <v>1</v>
      </c>
      <c r="F158" s="241"/>
      <c r="G158" s="242">
        <f>ROUND(E158*F158,2)</f>
        <v>0</v>
      </c>
      <c r="H158" s="241"/>
      <c r="I158" s="242">
        <f>ROUND(E158*H158,2)</f>
        <v>0</v>
      </c>
      <c r="J158" s="241"/>
      <c r="K158" s="242">
        <f>ROUND(E158*J158,2)</f>
        <v>0</v>
      </c>
      <c r="L158" s="242">
        <v>21</v>
      </c>
      <c r="M158" s="242">
        <f>G158*(1+L158/100)</f>
        <v>0</v>
      </c>
      <c r="N158" s="240">
        <v>2.3E-3</v>
      </c>
      <c r="O158" s="240">
        <f>ROUND(E158*N158,2)</f>
        <v>0</v>
      </c>
      <c r="P158" s="240">
        <v>0</v>
      </c>
      <c r="Q158" s="240">
        <f>ROUND(E158*P158,2)</f>
        <v>0</v>
      </c>
      <c r="R158" s="242" t="s">
        <v>1334</v>
      </c>
      <c r="S158" s="242" t="s">
        <v>205</v>
      </c>
      <c r="T158" s="243" t="s">
        <v>206</v>
      </c>
      <c r="U158" s="221">
        <v>0.38</v>
      </c>
      <c r="V158" s="221">
        <f>ROUND(E158*U158,2)</f>
        <v>0.38</v>
      </c>
      <c r="W158" s="221"/>
      <c r="X158" s="221" t="s">
        <v>207</v>
      </c>
      <c r="Y158" s="221" t="s">
        <v>208</v>
      </c>
      <c r="Z158" s="210"/>
      <c r="AA158" s="210"/>
      <c r="AB158" s="210"/>
      <c r="AC158" s="210"/>
      <c r="AD158" s="210"/>
      <c r="AE158" s="210"/>
      <c r="AF158" s="210"/>
      <c r="AG158" s="210" t="s">
        <v>209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7"/>
      <c r="D159" s="248"/>
      <c r="E159" s="248"/>
      <c r="F159" s="248"/>
      <c r="G159" s="248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214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37">
        <v>59</v>
      </c>
      <c r="B160" s="238" t="s">
        <v>1440</v>
      </c>
      <c r="C160" s="253" t="s">
        <v>1441</v>
      </c>
      <c r="D160" s="239" t="s">
        <v>1122</v>
      </c>
      <c r="E160" s="240">
        <v>1</v>
      </c>
      <c r="F160" s="241"/>
      <c r="G160" s="242">
        <f>ROUND(E160*F160,2)</f>
        <v>0</v>
      </c>
      <c r="H160" s="241"/>
      <c r="I160" s="242">
        <f>ROUND(E160*H160,2)</f>
        <v>0</v>
      </c>
      <c r="J160" s="241"/>
      <c r="K160" s="242">
        <f>ROUND(E160*J160,2)</f>
        <v>0</v>
      </c>
      <c r="L160" s="242">
        <v>21</v>
      </c>
      <c r="M160" s="242">
        <f>G160*(1+L160/100)</f>
        <v>0</v>
      </c>
      <c r="N160" s="240">
        <v>2.98E-2</v>
      </c>
      <c r="O160" s="240">
        <f>ROUND(E160*N160,2)</f>
        <v>0.03</v>
      </c>
      <c r="P160" s="240">
        <v>0</v>
      </c>
      <c r="Q160" s="240">
        <f>ROUND(E160*P160,2)</f>
        <v>0</v>
      </c>
      <c r="R160" s="242" t="s">
        <v>1334</v>
      </c>
      <c r="S160" s="242" t="s">
        <v>205</v>
      </c>
      <c r="T160" s="243" t="s">
        <v>206</v>
      </c>
      <c r="U160" s="221">
        <v>12.129</v>
      </c>
      <c r="V160" s="221">
        <f>ROUND(E160*U160,2)</f>
        <v>12.13</v>
      </c>
      <c r="W160" s="221"/>
      <c r="X160" s="221" t="s">
        <v>207</v>
      </c>
      <c r="Y160" s="221" t="s">
        <v>208</v>
      </c>
      <c r="Z160" s="210"/>
      <c r="AA160" s="210"/>
      <c r="AB160" s="210"/>
      <c r="AC160" s="210"/>
      <c r="AD160" s="210"/>
      <c r="AE160" s="210"/>
      <c r="AF160" s="210"/>
      <c r="AG160" s="210" t="s">
        <v>209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7"/>
      <c r="D161" s="248"/>
      <c r="E161" s="248"/>
      <c r="F161" s="248"/>
      <c r="G161" s="248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214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37">
        <v>60</v>
      </c>
      <c r="B162" s="238" t="s">
        <v>1442</v>
      </c>
      <c r="C162" s="253" t="s">
        <v>1443</v>
      </c>
      <c r="D162" s="239" t="s">
        <v>366</v>
      </c>
      <c r="E162" s="240">
        <v>4</v>
      </c>
      <c r="F162" s="241"/>
      <c r="G162" s="242">
        <f>ROUND(E162*F162,2)</f>
        <v>0</v>
      </c>
      <c r="H162" s="241"/>
      <c r="I162" s="242">
        <f>ROUND(E162*H162,2)</f>
        <v>0</v>
      </c>
      <c r="J162" s="241"/>
      <c r="K162" s="242">
        <f>ROUND(E162*J162,2)</f>
        <v>0</v>
      </c>
      <c r="L162" s="242">
        <v>21</v>
      </c>
      <c r="M162" s="242">
        <f>G162*(1+L162/100)</f>
        <v>0</v>
      </c>
      <c r="N162" s="240">
        <v>8.4999999999999995E-4</v>
      </c>
      <c r="O162" s="240">
        <f>ROUND(E162*N162,2)</f>
        <v>0</v>
      </c>
      <c r="P162" s="240">
        <v>0</v>
      </c>
      <c r="Q162" s="240">
        <f>ROUND(E162*P162,2)</f>
        <v>0</v>
      </c>
      <c r="R162" s="242" t="s">
        <v>1334</v>
      </c>
      <c r="S162" s="242" t="s">
        <v>205</v>
      </c>
      <c r="T162" s="243" t="s">
        <v>206</v>
      </c>
      <c r="U162" s="221">
        <v>0.48499999999999999</v>
      </c>
      <c r="V162" s="221">
        <f>ROUND(E162*U162,2)</f>
        <v>1.94</v>
      </c>
      <c r="W162" s="221"/>
      <c r="X162" s="221" t="s">
        <v>207</v>
      </c>
      <c r="Y162" s="221" t="s">
        <v>208</v>
      </c>
      <c r="Z162" s="210"/>
      <c r="AA162" s="210"/>
      <c r="AB162" s="210"/>
      <c r="AC162" s="210"/>
      <c r="AD162" s="210"/>
      <c r="AE162" s="210"/>
      <c r="AF162" s="210"/>
      <c r="AG162" s="210" t="s">
        <v>1346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7"/>
      <c r="D163" s="248"/>
      <c r="E163" s="248"/>
      <c r="F163" s="248"/>
      <c r="G163" s="248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214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37">
        <v>61</v>
      </c>
      <c r="B164" s="238" t="s">
        <v>1444</v>
      </c>
      <c r="C164" s="253" t="s">
        <v>1445</v>
      </c>
      <c r="D164" s="239" t="s">
        <v>1122</v>
      </c>
      <c r="E164" s="240">
        <v>1</v>
      </c>
      <c r="F164" s="241"/>
      <c r="G164" s="242">
        <f>ROUND(E164*F164,2)</f>
        <v>0</v>
      </c>
      <c r="H164" s="241"/>
      <c r="I164" s="242">
        <f>ROUND(E164*H164,2)</f>
        <v>0</v>
      </c>
      <c r="J164" s="241"/>
      <c r="K164" s="242">
        <f>ROUND(E164*J164,2)</f>
        <v>0</v>
      </c>
      <c r="L164" s="242">
        <v>21</v>
      </c>
      <c r="M164" s="242">
        <f>G164*(1+L164/100)</f>
        <v>0</v>
      </c>
      <c r="N164" s="240">
        <v>3.32E-3</v>
      </c>
      <c r="O164" s="240">
        <f>ROUND(E164*N164,2)</f>
        <v>0</v>
      </c>
      <c r="P164" s="240">
        <v>0</v>
      </c>
      <c r="Q164" s="240">
        <f>ROUND(E164*P164,2)</f>
        <v>0</v>
      </c>
      <c r="R164" s="242" t="s">
        <v>1334</v>
      </c>
      <c r="S164" s="242" t="s">
        <v>205</v>
      </c>
      <c r="T164" s="243" t="s">
        <v>206</v>
      </c>
      <c r="U164" s="221">
        <v>0.58699999999999997</v>
      </c>
      <c r="V164" s="221">
        <f>ROUND(E164*U164,2)</f>
        <v>0.59</v>
      </c>
      <c r="W164" s="221"/>
      <c r="X164" s="221" t="s">
        <v>207</v>
      </c>
      <c r="Y164" s="221" t="s">
        <v>208</v>
      </c>
      <c r="Z164" s="210"/>
      <c r="AA164" s="210"/>
      <c r="AB164" s="210"/>
      <c r="AC164" s="210"/>
      <c r="AD164" s="210"/>
      <c r="AE164" s="210"/>
      <c r="AF164" s="210"/>
      <c r="AG164" s="210" t="s">
        <v>209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57"/>
      <c r="D165" s="248"/>
      <c r="E165" s="248"/>
      <c r="F165" s="248"/>
      <c r="G165" s="248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214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1" x14ac:dyDescent="0.2">
      <c r="A166" s="237">
        <v>62</v>
      </c>
      <c r="B166" s="238" t="s">
        <v>1446</v>
      </c>
      <c r="C166" s="253" t="s">
        <v>1447</v>
      </c>
      <c r="D166" s="239" t="s">
        <v>366</v>
      </c>
      <c r="E166" s="240">
        <v>4</v>
      </c>
      <c r="F166" s="241"/>
      <c r="G166" s="242">
        <f>ROUND(E166*F166,2)</f>
        <v>0</v>
      </c>
      <c r="H166" s="241"/>
      <c r="I166" s="242">
        <f>ROUND(E166*H166,2)</f>
        <v>0</v>
      </c>
      <c r="J166" s="241"/>
      <c r="K166" s="242">
        <f>ROUND(E166*J166,2)</f>
        <v>0</v>
      </c>
      <c r="L166" s="242">
        <v>21</v>
      </c>
      <c r="M166" s="242">
        <f>G166*(1+L166/100)</f>
        <v>0</v>
      </c>
      <c r="N166" s="240">
        <v>2.5999999999999998E-4</v>
      </c>
      <c r="O166" s="240">
        <f>ROUND(E166*N166,2)</f>
        <v>0</v>
      </c>
      <c r="P166" s="240">
        <v>0</v>
      </c>
      <c r="Q166" s="240">
        <f>ROUND(E166*P166,2)</f>
        <v>0</v>
      </c>
      <c r="R166" s="242" t="s">
        <v>1334</v>
      </c>
      <c r="S166" s="242" t="s">
        <v>205</v>
      </c>
      <c r="T166" s="243" t="s">
        <v>206</v>
      </c>
      <c r="U166" s="221">
        <v>0.246</v>
      </c>
      <c r="V166" s="221">
        <f>ROUND(E166*U166,2)</f>
        <v>0.98</v>
      </c>
      <c r="W166" s="221"/>
      <c r="X166" s="221" t="s">
        <v>207</v>
      </c>
      <c r="Y166" s="221" t="s">
        <v>208</v>
      </c>
      <c r="Z166" s="210"/>
      <c r="AA166" s="210"/>
      <c r="AB166" s="210"/>
      <c r="AC166" s="210"/>
      <c r="AD166" s="210"/>
      <c r="AE166" s="210"/>
      <c r="AF166" s="210"/>
      <c r="AG166" s="210" t="s">
        <v>1335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7"/>
      <c r="D167" s="248"/>
      <c r="E167" s="248"/>
      <c r="F167" s="248"/>
      <c r="G167" s="248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214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37">
        <v>63</v>
      </c>
      <c r="B168" s="238" t="s">
        <v>1448</v>
      </c>
      <c r="C168" s="253" t="s">
        <v>1449</v>
      </c>
      <c r="D168" s="239" t="s">
        <v>366</v>
      </c>
      <c r="E168" s="240">
        <v>1</v>
      </c>
      <c r="F168" s="241"/>
      <c r="G168" s="242">
        <f>ROUND(E168*F168,2)</f>
        <v>0</v>
      </c>
      <c r="H168" s="241"/>
      <c r="I168" s="242">
        <f>ROUND(E168*H168,2)</f>
        <v>0</v>
      </c>
      <c r="J168" s="241"/>
      <c r="K168" s="242">
        <f>ROUND(E168*J168,2)</f>
        <v>0</v>
      </c>
      <c r="L168" s="242">
        <v>21</v>
      </c>
      <c r="M168" s="242">
        <f>G168*(1+L168/100)</f>
        <v>0</v>
      </c>
      <c r="N168" s="240">
        <v>5.0000000000000001E-4</v>
      </c>
      <c r="O168" s="240">
        <f>ROUND(E168*N168,2)</f>
        <v>0</v>
      </c>
      <c r="P168" s="240">
        <v>0</v>
      </c>
      <c r="Q168" s="240">
        <f>ROUND(E168*P168,2)</f>
        <v>0</v>
      </c>
      <c r="R168" s="242" t="s">
        <v>1334</v>
      </c>
      <c r="S168" s="242" t="s">
        <v>205</v>
      </c>
      <c r="T168" s="243" t="s">
        <v>206</v>
      </c>
      <c r="U168" s="221">
        <v>0.37</v>
      </c>
      <c r="V168" s="221">
        <f>ROUND(E168*U168,2)</f>
        <v>0.37</v>
      </c>
      <c r="W168" s="221"/>
      <c r="X168" s="221" t="s">
        <v>207</v>
      </c>
      <c r="Y168" s="221" t="s">
        <v>208</v>
      </c>
      <c r="Z168" s="210"/>
      <c r="AA168" s="210"/>
      <c r="AB168" s="210"/>
      <c r="AC168" s="210"/>
      <c r="AD168" s="210"/>
      <c r="AE168" s="210"/>
      <c r="AF168" s="210"/>
      <c r="AG168" s="210" t="s">
        <v>209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57"/>
      <c r="D169" s="248"/>
      <c r="E169" s="248"/>
      <c r="F169" s="248"/>
      <c r="G169" s="248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214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37">
        <v>64</v>
      </c>
      <c r="B170" s="238" t="s">
        <v>1450</v>
      </c>
      <c r="C170" s="253" t="s">
        <v>1451</v>
      </c>
      <c r="D170" s="239" t="s">
        <v>366</v>
      </c>
      <c r="E170" s="240">
        <v>4</v>
      </c>
      <c r="F170" s="241"/>
      <c r="G170" s="242">
        <f>ROUND(E170*F170,2)</f>
        <v>0</v>
      </c>
      <c r="H170" s="241"/>
      <c r="I170" s="242">
        <f>ROUND(E170*H170,2)</f>
        <v>0</v>
      </c>
      <c r="J170" s="241"/>
      <c r="K170" s="242">
        <f>ROUND(E170*J170,2)</f>
        <v>0</v>
      </c>
      <c r="L170" s="242">
        <v>21</v>
      </c>
      <c r="M170" s="242">
        <f>G170*(1+L170/100)</f>
        <v>0</v>
      </c>
      <c r="N170" s="240">
        <v>6.9999999999999999E-4</v>
      </c>
      <c r="O170" s="240">
        <f>ROUND(E170*N170,2)</f>
        <v>0</v>
      </c>
      <c r="P170" s="240">
        <v>0</v>
      </c>
      <c r="Q170" s="240">
        <f>ROUND(E170*P170,2)</f>
        <v>0</v>
      </c>
      <c r="R170" s="242" t="s">
        <v>1334</v>
      </c>
      <c r="S170" s="242" t="s">
        <v>205</v>
      </c>
      <c r="T170" s="243" t="s">
        <v>206</v>
      </c>
      <c r="U170" s="221">
        <v>0.37</v>
      </c>
      <c r="V170" s="221">
        <f>ROUND(E170*U170,2)</f>
        <v>1.48</v>
      </c>
      <c r="W170" s="221"/>
      <c r="X170" s="221" t="s">
        <v>207</v>
      </c>
      <c r="Y170" s="221" t="s">
        <v>208</v>
      </c>
      <c r="Z170" s="210"/>
      <c r="AA170" s="210"/>
      <c r="AB170" s="210"/>
      <c r="AC170" s="210"/>
      <c r="AD170" s="210"/>
      <c r="AE170" s="210"/>
      <c r="AF170" s="210"/>
      <c r="AG170" s="210" t="s">
        <v>1346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7"/>
      <c r="D171" s="248"/>
      <c r="E171" s="248"/>
      <c r="F171" s="248"/>
      <c r="G171" s="248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214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7">
        <v>65</v>
      </c>
      <c r="B172" s="238" t="s">
        <v>1452</v>
      </c>
      <c r="C172" s="253" t="s">
        <v>1453</v>
      </c>
      <c r="D172" s="239" t="s">
        <v>1122</v>
      </c>
      <c r="E172" s="240">
        <v>2</v>
      </c>
      <c r="F172" s="241"/>
      <c r="G172" s="242">
        <f>ROUND(E172*F172,2)</f>
        <v>0</v>
      </c>
      <c r="H172" s="241"/>
      <c r="I172" s="242">
        <f>ROUND(E172*H172,2)</f>
        <v>0</v>
      </c>
      <c r="J172" s="241"/>
      <c r="K172" s="242">
        <f>ROUND(E172*J172,2)</f>
        <v>0</v>
      </c>
      <c r="L172" s="242">
        <v>21</v>
      </c>
      <c r="M172" s="242">
        <f>G172*(1+L172/100)</f>
        <v>0</v>
      </c>
      <c r="N172" s="240">
        <v>3.1E-4</v>
      </c>
      <c r="O172" s="240">
        <f>ROUND(E172*N172,2)</f>
        <v>0</v>
      </c>
      <c r="P172" s="240">
        <v>0</v>
      </c>
      <c r="Q172" s="240">
        <f>ROUND(E172*P172,2)</f>
        <v>0</v>
      </c>
      <c r="R172" s="242"/>
      <c r="S172" s="242" t="s">
        <v>348</v>
      </c>
      <c r="T172" s="243" t="s">
        <v>206</v>
      </c>
      <c r="U172" s="221">
        <v>11.5</v>
      </c>
      <c r="V172" s="221">
        <f>ROUND(E172*U172,2)</f>
        <v>23</v>
      </c>
      <c r="W172" s="221"/>
      <c r="X172" s="221" t="s">
        <v>207</v>
      </c>
      <c r="Y172" s="221" t="s">
        <v>208</v>
      </c>
      <c r="Z172" s="210"/>
      <c r="AA172" s="210"/>
      <c r="AB172" s="210"/>
      <c r="AC172" s="210"/>
      <c r="AD172" s="210"/>
      <c r="AE172" s="210"/>
      <c r="AF172" s="210"/>
      <c r="AG172" s="210" t="s">
        <v>209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57"/>
      <c r="D173" s="248"/>
      <c r="E173" s="248"/>
      <c r="F173" s="248"/>
      <c r="G173" s="248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214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33.75" outlineLevel="1" x14ac:dyDescent="0.2">
      <c r="A174" s="237">
        <v>66</v>
      </c>
      <c r="B174" s="238" t="s">
        <v>1454</v>
      </c>
      <c r="C174" s="253" t="s">
        <v>1455</v>
      </c>
      <c r="D174" s="239" t="s">
        <v>366</v>
      </c>
      <c r="E174" s="240">
        <v>2</v>
      </c>
      <c r="F174" s="241"/>
      <c r="G174" s="242">
        <f>ROUND(E174*F174,2)</f>
        <v>0</v>
      </c>
      <c r="H174" s="241"/>
      <c r="I174" s="242">
        <f>ROUND(E174*H174,2)</f>
        <v>0</v>
      </c>
      <c r="J174" s="241"/>
      <c r="K174" s="242">
        <f>ROUND(E174*J174,2)</f>
        <v>0</v>
      </c>
      <c r="L174" s="242">
        <v>21</v>
      </c>
      <c r="M174" s="242">
        <f>G174*(1+L174/100)</f>
        <v>0</v>
      </c>
      <c r="N174" s="240">
        <v>2.4399999999999999E-3</v>
      </c>
      <c r="O174" s="240">
        <f>ROUND(E174*N174,2)</f>
        <v>0</v>
      </c>
      <c r="P174" s="240">
        <v>0</v>
      </c>
      <c r="Q174" s="240">
        <f>ROUND(E174*P174,2)</f>
        <v>0</v>
      </c>
      <c r="R174" s="242" t="s">
        <v>371</v>
      </c>
      <c r="S174" s="242" t="s">
        <v>205</v>
      </c>
      <c r="T174" s="243" t="s">
        <v>206</v>
      </c>
      <c r="U174" s="221">
        <v>0</v>
      </c>
      <c r="V174" s="221">
        <f>ROUND(E174*U174,2)</f>
        <v>0</v>
      </c>
      <c r="W174" s="221"/>
      <c r="X174" s="221" t="s">
        <v>372</v>
      </c>
      <c r="Y174" s="221" t="s">
        <v>208</v>
      </c>
      <c r="Z174" s="210"/>
      <c r="AA174" s="210"/>
      <c r="AB174" s="210"/>
      <c r="AC174" s="210"/>
      <c r="AD174" s="210"/>
      <c r="AE174" s="210"/>
      <c r="AF174" s="210"/>
      <c r="AG174" s="210" t="s">
        <v>373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7"/>
      <c r="D175" s="248"/>
      <c r="E175" s="248"/>
      <c r="F175" s="248"/>
      <c r="G175" s="248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214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33.75" outlineLevel="1" x14ac:dyDescent="0.2">
      <c r="A176" s="237">
        <v>67</v>
      </c>
      <c r="B176" s="238" t="s">
        <v>1456</v>
      </c>
      <c r="C176" s="253" t="s">
        <v>1457</v>
      </c>
      <c r="D176" s="239" t="s">
        <v>366</v>
      </c>
      <c r="E176" s="240">
        <v>1</v>
      </c>
      <c r="F176" s="241"/>
      <c r="G176" s="242">
        <f>ROUND(E176*F176,2)</f>
        <v>0</v>
      </c>
      <c r="H176" s="241"/>
      <c r="I176" s="242">
        <f>ROUND(E176*H176,2)</f>
        <v>0</v>
      </c>
      <c r="J176" s="241"/>
      <c r="K176" s="242">
        <f>ROUND(E176*J176,2)</f>
        <v>0</v>
      </c>
      <c r="L176" s="242">
        <v>21</v>
      </c>
      <c r="M176" s="242">
        <f>G176*(1+L176/100)</f>
        <v>0</v>
      </c>
      <c r="N176" s="240">
        <v>0</v>
      </c>
      <c r="O176" s="240">
        <f>ROUND(E176*N176,2)</f>
        <v>0</v>
      </c>
      <c r="P176" s="240">
        <v>0</v>
      </c>
      <c r="Q176" s="240">
        <f>ROUND(E176*P176,2)</f>
        <v>0</v>
      </c>
      <c r="R176" s="242" t="s">
        <v>371</v>
      </c>
      <c r="S176" s="242" t="s">
        <v>205</v>
      </c>
      <c r="T176" s="243" t="s">
        <v>206</v>
      </c>
      <c r="U176" s="221">
        <v>0</v>
      </c>
      <c r="V176" s="221">
        <f>ROUND(E176*U176,2)</f>
        <v>0</v>
      </c>
      <c r="W176" s="221"/>
      <c r="X176" s="221" t="s">
        <v>372</v>
      </c>
      <c r="Y176" s="221" t="s">
        <v>208</v>
      </c>
      <c r="Z176" s="210"/>
      <c r="AA176" s="210"/>
      <c r="AB176" s="210"/>
      <c r="AC176" s="210"/>
      <c r="AD176" s="210"/>
      <c r="AE176" s="210"/>
      <c r="AF176" s="210"/>
      <c r="AG176" s="210" t="s">
        <v>373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7"/>
      <c r="D177" s="248"/>
      <c r="E177" s="248"/>
      <c r="F177" s="248"/>
      <c r="G177" s="248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214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7">
        <v>68</v>
      </c>
      <c r="B178" s="238" t="s">
        <v>1458</v>
      </c>
      <c r="C178" s="253" t="s">
        <v>1459</v>
      </c>
      <c r="D178" s="239" t="s">
        <v>366</v>
      </c>
      <c r="E178" s="240">
        <v>1</v>
      </c>
      <c r="F178" s="241"/>
      <c r="G178" s="242">
        <f>ROUND(E178*F178,2)</f>
        <v>0</v>
      </c>
      <c r="H178" s="241"/>
      <c r="I178" s="242">
        <f>ROUND(E178*H178,2)</f>
        <v>0</v>
      </c>
      <c r="J178" s="241"/>
      <c r="K178" s="242">
        <f>ROUND(E178*J178,2)</f>
        <v>0</v>
      </c>
      <c r="L178" s="242">
        <v>21</v>
      </c>
      <c r="M178" s="242">
        <f>G178*(1+L178/100)</f>
        <v>0</v>
      </c>
      <c r="N178" s="240">
        <v>5.0000000000000002E-5</v>
      </c>
      <c r="O178" s="240">
        <f>ROUND(E178*N178,2)</f>
        <v>0</v>
      </c>
      <c r="P178" s="240">
        <v>0</v>
      </c>
      <c r="Q178" s="240">
        <f>ROUND(E178*P178,2)</f>
        <v>0</v>
      </c>
      <c r="R178" s="242" t="s">
        <v>371</v>
      </c>
      <c r="S178" s="242" t="s">
        <v>205</v>
      </c>
      <c r="T178" s="243" t="s">
        <v>206</v>
      </c>
      <c r="U178" s="221">
        <v>0</v>
      </c>
      <c r="V178" s="221">
        <f>ROUND(E178*U178,2)</f>
        <v>0</v>
      </c>
      <c r="W178" s="221"/>
      <c r="X178" s="221" t="s">
        <v>372</v>
      </c>
      <c r="Y178" s="221" t="s">
        <v>208</v>
      </c>
      <c r="Z178" s="210"/>
      <c r="AA178" s="210"/>
      <c r="AB178" s="210"/>
      <c r="AC178" s="210"/>
      <c r="AD178" s="210"/>
      <c r="AE178" s="210"/>
      <c r="AF178" s="210"/>
      <c r="AG178" s="210" t="s">
        <v>373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17"/>
      <c r="B179" s="218"/>
      <c r="C179" s="257"/>
      <c r="D179" s="248"/>
      <c r="E179" s="248"/>
      <c r="F179" s="248"/>
      <c r="G179" s="248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214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37">
        <v>69</v>
      </c>
      <c r="B180" s="238" t="s">
        <v>1460</v>
      </c>
      <c r="C180" s="253" t="s">
        <v>1461</v>
      </c>
      <c r="D180" s="239" t="s">
        <v>366</v>
      </c>
      <c r="E180" s="240">
        <v>1</v>
      </c>
      <c r="F180" s="241"/>
      <c r="G180" s="242">
        <f>ROUND(E180*F180,2)</f>
        <v>0</v>
      </c>
      <c r="H180" s="241"/>
      <c r="I180" s="242">
        <f>ROUND(E180*H180,2)</f>
        <v>0</v>
      </c>
      <c r="J180" s="241"/>
      <c r="K180" s="242">
        <f>ROUND(E180*J180,2)</f>
        <v>0</v>
      </c>
      <c r="L180" s="242">
        <v>21</v>
      </c>
      <c r="M180" s="242">
        <f>G180*(1+L180/100)</f>
        <v>0</v>
      </c>
      <c r="N180" s="240">
        <v>8.0000000000000004E-4</v>
      </c>
      <c r="O180" s="240">
        <f>ROUND(E180*N180,2)</f>
        <v>0</v>
      </c>
      <c r="P180" s="240">
        <v>0</v>
      </c>
      <c r="Q180" s="240">
        <f>ROUND(E180*P180,2)</f>
        <v>0</v>
      </c>
      <c r="R180" s="242" t="s">
        <v>371</v>
      </c>
      <c r="S180" s="242" t="s">
        <v>205</v>
      </c>
      <c r="T180" s="243" t="s">
        <v>206</v>
      </c>
      <c r="U180" s="221">
        <v>0</v>
      </c>
      <c r="V180" s="221">
        <f>ROUND(E180*U180,2)</f>
        <v>0</v>
      </c>
      <c r="W180" s="221"/>
      <c r="X180" s="221" t="s">
        <v>372</v>
      </c>
      <c r="Y180" s="221" t="s">
        <v>208</v>
      </c>
      <c r="Z180" s="210"/>
      <c r="AA180" s="210"/>
      <c r="AB180" s="210"/>
      <c r="AC180" s="210"/>
      <c r="AD180" s="210"/>
      <c r="AE180" s="210"/>
      <c r="AF180" s="210"/>
      <c r="AG180" s="210" t="s">
        <v>373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57"/>
      <c r="D181" s="248"/>
      <c r="E181" s="248"/>
      <c r="F181" s="248"/>
      <c r="G181" s="248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214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7">
        <v>70</v>
      </c>
      <c r="B182" s="238" t="s">
        <v>1462</v>
      </c>
      <c r="C182" s="253" t="s">
        <v>1463</v>
      </c>
      <c r="D182" s="239" t="s">
        <v>366</v>
      </c>
      <c r="E182" s="240">
        <v>1</v>
      </c>
      <c r="F182" s="241"/>
      <c r="G182" s="242">
        <f>ROUND(E182*F182,2)</f>
        <v>0</v>
      </c>
      <c r="H182" s="241"/>
      <c r="I182" s="242">
        <f>ROUND(E182*H182,2)</f>
        <v>0</v>
      </c>
      <c r="J182" s="241"/>
      <c r="K182" s="242">
        <f>ROUND(E182*J182,2)</f>
        <v>0</v>
      </c>
      <c r="L182" s="242">
        <v>21</v>
      </c>
      <c r="M182" s="242">
        <f>G182*(1+L182/100)</f>
        <v>0</v>
      </c>
      <c r="N182" s="240">
        <v>0</v>
      </c>
      <c r="O182" s="240">
        <f>ROUND(E182*N182,2)</f>
        <v>0</v>
      </c>
      <c r="P182" s="240">
        <v>0</v>
      </c>
      <c r="Q182" s="240">
        <f>ROUND(E182*P182,2)</f>
        <v>0</v>
      </c>
      <c r="R182" s="242" t="s">
        <v>371</v>
      </c>
      <c r="S182" s="242" t="s">
        <v>205</v>
      </c>
      <c r="T182" s="243" t="s">
        <v>206</v>
      </c>
      <c r="U182" s="221">
        <v>0</v>
      </c>
      <c r="V182" s="221">
        <f>ROUND(E182*U182,2)</f>
        <v>0</v>
      </c>
      <c r="W182" s="221"/>
      <c r="X182" s="221" t="s">
        <v>372</v>
      </c>
      <c r="Y182" s="221" t="s">
        <v>208</v>
      </c>
      <c r="Z182" s="210"/>
      <c r="AA182" s="210"/>
      <c r="AB182" s="210"/>
      <c r="AC182" s="210"/>
      <c r="AD182" s="210"/>
      <c r="AE182" s="210"/>
      <c r="AF182" s="210"/>
      <c r="AG182" s="210" t="s">
        <v>373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57"/>
      <c r="D183" s="248"/>
      <c r="E183" s="248"/>
      <c r="F183" s="248"/>
      <c r="G183" s="248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214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>
        <v>71</v>
      </c>
      <c r="B184" s="218" t="s">
        <v>1464</v>
      </c>
      <c r="C184" s="263" t="s">
        <v>1465</v>
      </c>
      <c r="D184" s="219" t="s">
        <v>0</v>
      </c>
      <c r="E184" s="245"/>
      <c r="F184" s="222"/>
      <c r="G184" s="221">
        <f>ROUND(E184*F184,2)</f>
        <v>0</v>
      </c>
      <c r="H184" s="222"/>
      <c r="I184" s="221">
        <f>ROUND(E184*H184,2)</f>
        <v>0</v>
      </c>
      <c r="J184" s="222"/>
      <c r="K184" s="221">
        <f>ROUND(E184*J184,2)</f>
        <v>0</v>
      </c>
      <c r="L184" s="221">
        <v>21</v>
      </c>
      <c r="M184" s="221">
        <f>G184*(1+L184/100)</f>
        <v>0</v>
      </c>
      <c r="N184" s="220">
        <v>0</v>
      </c>
      <c r="O184" s="220">
        <f>ROUND(E184*N184,2)</f>
        <v>0</v>
      </c>
      <c r="P184" s="220">
        <v>0</v>
      </c>
      <c r="Q184" s="220">
        <f>ROUND(E184*P184,2)</f>
        <v>0</v>
      </c>
      <c r="R184" s="221" t="s">
        <v>1334</v>
      </c>
      <c r="S184" s="221" t="s">
        <v>205</v>
      </c>
      <c r="T184" s="221" t="s">
        <v>206</v>
      </c>
      <c r="U184" s="221">
        <v>0</v>
      </c>
      <c r="V184" s="221">
        <f>ROUND(E184*U184,2)</f>
        <v>0</v>
      </c>
      <c r="W184" s="221"/>
      <c r="X184" s="221" t="s">
        <v>795</v>
      </c>
      <c r="Y184" s="221" t="s">
        <v>208</v>
      </c>
      <c r="Z184" s="210"/>
      <c r="AA184" s="210"/>
      <c r="AB184" s="210"/>
      <c r="AC184" s="210"/>
      <c r="AD184" s="210"/>
      <c r="AE184" s="210"/>
      <c r="AF184" s="210"/>
      <c r="AG184" s="210" t="s">
        <v>796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64" t="s">
        <v>1212</v>
      </c>
      <c r="D185" s="251"/>
      <c r="E185" s="251"/>
      <c r="F185" s="251"/>
      <c r="G185" s="25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211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56"/>
      <c r="D186" s="246"/>
      <c r="E186" s="246"/>
      <c r="F186" s="246"/>
      <c r="G186" s="246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214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x14ac:dyDescent="0.2">
      <c r="A187" s="230" t="s">
        <v>199</v>
      </c>
      <c r="B187" s="231" t="s">
        <v>133</v>
      </c>
      <c r="C187" s="252" t="s">
        <v>134</v>
      </c>
      <c r="D187" s="232"/>
      <c r="E187" s="233"/>
      <c r="F187" s="234"/>
      <c r="G187" s="234">
        <f>SUMIF(AG188:AG192,"&lt;&gt;NOR",G188:G192)</f>
        <v>0</v>
      </c>
      <c r="H187" s="234"/>
      <c r="I187" s="234">
        <f>SUM(I188:I192)</f>
        <v>0</v>
      </c>
      <c r="J187" s="234"/>
      <c r="K187" s="234">
        <f>SUM(K188:K192)</f>
        <v>0</v>
      </c>
      <c r="L187" s="234"/>
      <c r="M187" s="234">
        <f>SUM(M188:M192)</f>
        <v>0</v>
      </c>
      <c r="N187" s="233"/>
      <c r="O187" s="233">
        <f>SUM(O188:O192)</f>
        <v>0.05</v>
      </c>
      <c r="P187" s="233"/>
      <c r="Q187" s="233">
        <f>SUM(Q188:Q192)</f>
        <v>0</v>
      </c>
      <c r="R187" s="234"/>
      <c r="S187" s="234"/>
      <c r="T187" s="235"/>
      <c r="U187" s="229"/>
      <c r="V187" s="229">
        <f>SUM(V188:V192)</f>
        <v>7.17</v>
      </c>
      <c r="W187" s="229"/>
      <c r="X187" s="229"/>
      <c r="Y187" s="229"/>
      <c r="AG187" t="s">
        <v>200</v>
      </c>
    </row>
    <row r="188" spans="1:60" ht="45" outlineLevel="1" x14ac:dyDescent="0.2">
      <c r="A188" s="237">
        <v>72</v>
      </c>
      <c r="B188" s="238" t="s">
        <v>1466</v>
      </c>
      <c r="C188" s="253" t="s">
        <v>1467</v>
      </c>
      <c r="D188" s="239" t="s">
        <v>1122</v>
      </c>
      <c r="E188" s="240">
        <v>3</v>
      </c>
      <c r="F188" s="241"/>
      <c r="G188" s="242">
        <f>ROUND(E188*F188,2)</f>
        <v>0</v>
      </c>
      <c r="H188" s="241"/>
      <c r="I188" s="242">
        <f>ROUND(E188*H188,2)</f>
        <v>0</v>
      </c>
      <c r="J188" s="241"/>
      <c r="K188" s="242">
        <f>ROUND(E188*J188,2)</f>
        <v>0</v>
      </c>
      <c r="L188" s="242">
        <v>21</v>
      </c>
      <c r="M188" s="242">
        <f>G188*(1+L188/100)</f>
        <v>0</v>
      </c>
      <c r="N188" s="240">
        <v>1.2970000000000001E-2</v>
      </c>
      <c r="O188" s="240">
        <f>ROUND(E188*N188,2)</f>
        <v>0.04</v>
      </c>
      <c r="P188" s="240">
        <v>0</v>
      </c>
      <c r="Q188" s="240">
        <f>ROUND(E188*P188,2)</f>
        <v>0</v>
      </c>
      <c r="R188" s="242" t="s">
        <v>1334</v>
      </c>
      <c r="S188" s="242" t="s">
        <v>205</v>
      </c>
      <c r="T188" s="243" t="s">
        <v>206</v>
      </c>
      <c r="U188" s="221">
        <v>1.9</v>
      </c>
      <c r="V188" s="221">
        <f>ROUND(E188*U188,2)</f>
        <v>5.7</v>
      </c>
      <c r="W188" s="221"/>
      <c r="X188" s="221" t="s">
        <v>207</v>
      </c>
      <c r="Y188" s="221" t="s">
        <v>208</v>
      </c>
      <c r="Z188" s="210"/>
      <c r="AA188" s="210"/>
      <c r="AB188" s="210"/>
      <c r="AC188" s="210"/>
      <c r="AD188" s="210"/>
      <c r="AE188" s="210"/>
      <c r="AF188" s="210"/>
      <c r="AG188" s="210" t="s">
        <v>1335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7"/>
      <c r="D189" s="248"/>
      <c r="E189" s="248"/>
      <c r="F189" s="248"/>
      <c r="G189" s="248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214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33.75" outlineLevel="1" x14ac:dyDescent="0.2">
      <c r="A190" s="237">
        <v>73</v>
      </c>
      <c r="B190" s="238" t="s">
        <v>1468</v>
      </c>
      <c r="C190" s="253" t="s">
        <v>1469</v>
      </c>
      <c r="D190" s="239" t="s">
        <v>1122</v>
      </c>
      <c r="E190" s="240">
        <v>1</v>
      </c>
      <c r="F190" s="241"/>
      <c r="G190" s="242">
        <f>ROUND(E190*F190,2)</f>
        <v>0</v>
      </c>
      <c r="H190" s="241"/>
      <c r="I190" s="242">
        <f>ROUND(E190*H190,2)</f>
        <v>0</v>
      </c>
      <c r="J190" s="241"/>
      <c r="K190" s="242">
        <f>ROUND(E190*J190,2)</f>
        <v>0</v>
      </c>
      <c r="L190" s="242">
        <v>21</v>
      </c>
      <c r="M190" s="242">
        <f>G190*(1+L190/100)</f>
        <v>0</v>
      </c>
      <c r="N190" s="240">
        <v>5.7499999999999999E-3</v>
      </c>
      <c r="O190" s="240">
        <f>ROUND(E190*N190,2)</f>
        <v>0.01</v>
      </c>
      <c r="P190" s="240">
        <v>0</v>
      </c>
      <c r="Q190" s="240">
        <f>ROUND(E190*P190,2)</f>
        <v>0</v>
      </c>
      <c r="R190" s="242" t="s">
        <v>1334</v>
      </c>
      <c r="S190" s="242" t="s">
        <v>205</v>
      </c>
      <c r="T190" s="243" t="s">
        <v>206</v>
      </c>
      <c r="U190" s="221">
        <v>1.47</v>
      </c>
      <c r="V190" s="221">
        <f>ROUND(E190*U190,2)</f>
        <v>1.47</v>
      </c>
      <c r="W190" s="221"/>
      <c r="X190" s="221" t="s">
        <v>207</v>
      </c>
      <c r="Y190" s="221" t="s">
        <v>208</v>
      </c>
      <c r="Z190" s="210"/>
      <c r="AA190" s="210"/>
      <c r="AB190" s="210"/>
      <c r="AC190" s="210"/>
      <c r="AD190" s="210"/>
      <c r="AE190" s="210"/>
      <c r="AF190" s="210"/>
      <c r="AG190" s="210" t="s">
        <v>209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59" t="s">
        <v>1470</v>
      </c>
      <c r="D191" s="250"/>
      <c r="E191" s="250"/>
      <c r="F191" s="250"/>
      <c r="G191" s="250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260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56"/>
      <c r="D192" s="246"/>
      <c r="E192" s="246"/>
      <c r="F192" s="246"/>
      <c r="G192" s="246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214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x14ac:dyDescent="0.2">
      <c r="A193" s="230" t="s">
        <v>199</v>
      </c>
      <c r="B193" s="231" t="s">
        <v>170</v>
      </c>
      <c r="C193" s="252" t="s">
        <v>27</v>
      </c>
      <c r="D193" s="232"/>
      <c r="E193" s="233"/>
      <c r="F193" s="234"/>
      <c r="G193" s="234">
        <f>SUMIF(AG194:AG202,"&lt;&gt;NOR",G194:G202)</f>
        <v>0</v>
      </c>
      <c r="H193" s="234"/>
      <c r="I193" s="234">
        <f>SUM(I194:I202)</f>
        <v>0</v>
      </c>
      <c r="J193" s="234"/>
      <c r="K193" s="234">
        <f>SUM(K194:K202)</f>
        <v>0</v>
      </c>
      <c r="L193" s="234"/>
      <c r="M193" s="234">
        <f>SUM(M194:M202)</f>
        <v>0</v>
      </c>
      <c r="N193" s="233"/>
      <c r="O193" s="233">
        <f>SUM(O194:O202)</f>
        <v>0</v>
      </c>
      <c r="P193" s="233"/>
      <c r="Q193" s="233">
        <f>SUM(Q194:Q202)</f>
        <v>0</v>
      </c>
      <c r="R193" s="234"/>
      <c r="S193" s="234"/>
      <c r="T193" s="235"/>
      <c r="U193" s="229"/>
      <c r="V193" s="229">
        <f>SUM(V194:V202)</f>
        <v>0</v>
      </c>
      <c r="W193" s="229"/>
      <c r="X193" s="229"/>
      <c r="Y193" s="229"/>
      <c r="AG193" t="s">
        <v>200</v>
      </c>
    </row>
    <row r="194" spans="1:60" outlineLevel="1" x14ac:dyDescent="0.2">
      <c r="A194" s="237">
        <v>74</v>
      </c>
      <c r="B194" s="238" t="s">
        <v>1284</v>
      </c>
      <c r="C194" s="253" t="s">
        <v>1285</v>
      </c>
      <c r="D194" s="239" t="s">
        <v>1286</v>
      </c>
      <c r="E194" s="240">
        <v>1</v>
      </c>
      <c r="F194" s="241"/>
      <c r="G194" s="242">
        <f>ROUND(E194*F194,2)</f>
        <v>0</v>
      </c>
      <c r="H194" s="241"/>
      <c r="I194" s="242">
        <f>ROUND(E194*H194,2)</f>
        <v>0</v>
      </c>
      <c r="J194" s="241"/>
      <c r="K194" s="242">
        <f>ROUND(E194*J194,2)</f>
        <v>0</v>
      </c>
      <c r="L194" s="242">
        <v>21</v>
      </c>
      <c r="M194" s="242">
        <f>G194*(1+L194/100)</f>
        <v>0</v>
      </c>
      <c r="N194" s="240">
        <v>0</v>
      </c>
      <c r="O194" s="240">
        <f>ROUND(E194*N194,2)</f>
        <v>0</v>
      </c>
      <c r="P194" s="240">
        <v>0</v>
      </c>
      <c r="Q194" s="240">
        <f>ROUND(E194*P194,2)</f>
        <v>0</v>
      </c>
      <c r="R194" s="242"/>
      <c r="S194" s="242" t="s">
        <v>205</v>
      </c>
      <c r="T194" s="243" t="s">
        <v>349</v>
      </c>
      <c r="U194" s="221">
        <v>0</v>
      </c>
      <c r="V194" s="221">
        <f>ROUND(E194*U194,2)</f>
        <v>0</v>
      </c>
      <c r="W194" s="221"/>
      <c r="X194" s="221" t="s">
        <v>1287</v>
      </c>
      <c r="Y194" s="221" t="s">
        <v>208</v>
      </c>
      <c r="Z194" s="210"/>
      <c r="AA194" s="210"/>
      <c r="AB194" s="210"/>
      <c r="AC194" s="210"/>
      <c r="AD194" s="210"/>
      <c r="AE194" s="210"/>
      <c r="AF194" s="210"/>
      <c r="AG194" s="210" t="s">
        <v>1288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59" t="s">
        <v>1289</v>
      </c>
      <c r="D195" s="250"/>
      <c r="E195" s="250"/>
      <c r="F195" s="250"/>
      <c r="G195" s="250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260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56"/>
      <c r="D196" s="246"/>
      <c r="E196" s="246"/>
      <c r="F196" s="246"/>
      <c r="G196" s="246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214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7">
        <v>75</v>
      </c>
      <c r="B197" s="238" t="s">
        <v>1290</v>
      </c>
      <c r="C197" s="253" t="s">
        <v>1291</v>
      </c>
      <c r="D197" s="239" t="s">
        <v>1286</v>
      </c>
      <c r="E197" s="240">
        <v>1</v>
      </c>
      <c r="F197" s="241"/>
      <c r="G197" s="242">
        <f>ROUND(E197*F197,2)</f>
        <v>0</v>
      </c>
      <c r="H197" s="241"/>
      <c r="I197" s="242">
        <f>ROUND(E197*H197,2)</f>
        <v>0</v>
      </c>
      <c r="J197" s="241"/>
      <c r="K197" s="242">
        <f>ROUND(E197*J197,2)</f>
        <v>0</v>
      </c>
      <c r="L197" s="242">
        <v>21</v>
      </c>
      <c r="M197" s="242">
        <f>G197*(1+L197/100)</f>
        <v>0</v>
      </c>
      <c r="N197" s="240">
        <v>0</v>
      </c>
      <c r="O197" s="240">
        <f>ROUND(E197*N197,2)</f>
        <v>0</v>
      </c>
      <c r="P197" s="240">
        <v>0</v>
      </c>
      <c r="Q197" s="240">
        <f>ROUND(E197*P197,2)</f>
        <v>0</v>
      </c>
      <c r="R197" s="242"/>
      <c r="S197" s="242" t="s">
        <v>205</v>
      </c>
      <c r="T197" s="243" t="s">
        <v>349</v>
      </c>
      <c r="U197" s="221">
        <v>0</v>
      </c>
      <c r="V197" s="221">
        <f>ROUND(E197*U197,2)</f>
        <v>0</v>
      </c>
      <c r="W197" s="221"/>
      <c r="X197" s="221" t="s">
        <v>1287</v>
      </c>
      <c r="Y197" s="221" t="s">
        <v>208</v>
      </c>
      <c r="Z197" s="210"/>
      <c r="AA197" s="210"/>
      <c r="AB197" s="210"/>
      <c r="AC197" s="210"/>
      <c r="AD197" s="210"/>
      <c r="AE197" s="210"/>
      <c r="AF197" s="210"/>
      <c r="AG197" s="210" t="s">
        <v>1288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33.75" outlineLevel="2" x14ac:dyDescent="0.2">
      <c r="A198" s="217"/>
      <c r="B198" s="218"/>
      <c r="C198" s="259" t="s">
        <v>1292</v>
      </c>
      <c r="D198" s="250"/>
      <c r="E198" s="250"/>
      <c r="F198" s="250"/>
      <c r="G198" s="250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260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47" t="str">
        <f>C198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56"/>
      <c r="D199" s="246"/>
      <c r="E199" s="246"/>
      <c r="F199" s="246"/>
      <c r="G199" s="246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214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37">
        <v>76</v>
      </c>
      <c r="B200" s="238" t="s">
        <v>1293</v>
      </c>
      <c r="C200" s="253" t="s">
        <v>1294</v>
      </c>
      <c r="D200" s="239" t="s">
        <v>1286</v>
      </c>
      <c r="E200" s="240">
        <v>1</v>
      </c>
      <c r="F200" s="241"/>
      <c r="G200" s="242">
        <f>ROUND(E200*F200,2)</f>
        <v>0</v>
      </c>
      <c r="H200" s="241"/>
      <c r="I200" s="242">
        <f>ROUND(E200*H200,2)</f>
        <v>0</v>
      </c>
      <c r="J200" s="241"/>
      <c r="K200" s="242">
        <f>ROUND(E200*J200,2)</f>
        <v>0</v>
      </c>
      <c r="L200" s="242">
        <v>21</v>
      </c>
      <c r="M200" s="242">
        <f>G200*(1+L200/100)</f>
        <v>0</v>
      </c>
      <c r="N200" s="240">
        <v>0</v>
      </c>
      <c r="O200" s="240">
        <f>ROUND(E200*N200,2)</f>
        <v>0</v>
      </c>
      <c r="P200" s="240">
        <v>0</v>
      </c>
      <c r="Q200" s="240">
        <f>ROUND(E200*P200,2)</f>
        <v>0</v>
      </c>
      <c r="R200" s="242"/>
      <c r="S200" s="242" t="s">
        <v>205</v>
      </c>
      <c r="T200" s="243" t="s">
        <v>349</v>
      </c>
      <c r="U200" s="221">
        <v>0</v>
      </c>
      <c r="V200" s="221">
        <f>ROUND(E200*U200,2)</f>
        <v>0</v>
      </c>
      <c r="W200" s="221"/>
      <c r="X200" s="221" t="s">
        <v>1287</v>
      </c>
      <c r="Y200" s="221" t="s">
        <v>208</v>
      </c>
      <c r="Z200" s="210"/>
      <c r="AA200" s="210"/>
      <c r="AB200" s="210"/>
      <c r="AC200" s="210"/>
      <c r="AD200" s="210"/>
      <c r="AE200" s="210"/>
      <c r="AF200" s="210"/>
      <c r="AG200" s="210" t="s">
        <v>1288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59" t="s">
        <v>1295</v>
      </c>
      <c r="D201" s="250"/>
      <c r="E201" s="250"/>
      <c r="F201" s="250"/>
      <c r="G201" s="250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260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6"/>
      <c r="D202" s="246"/>
      <c r="E202" s="246"/>
      <c r="F202" s="246"/>
      <c r="G202" s="246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214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x14ac:dyDescent="0.2">
      <c r="A203" s="3"/>
      <c r="B203" s="4"/>
      <c r="C203" s="265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E203">
        <v>15</v>
      </c>
      <c r="AF203">
        <v>21</v>
      </c>
      <c r="AG203" t="s">
        <v>185</v>
      </c>
    </row>
    <row r="204" spans="1:60" x14ac:dyDescent="0.2">
      <c r="A204" s="213"/>
      <c r="B204" s="214" t="s">
        <v>29</v>
      </c>
      <c r="C204" s="266"/>
      <c r="D204" s="215"/>
      <c r="E204" s="216"/>
      <c r="F204" s="216"/>
      <c r="G204" s="236">
        <f>G8+G35+G40+G49+G92+G139+G187+G193</f>
        <v>0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E204">
        <f>SUMIF(L7:L202,AE203,G7:G202)</f>
        <v>0</v>
      </c>
      <c r="AF204">
        <f>SUMIF(L7:L202,AF203,G7:G202)</f>
        <v>0</v>
      </c>
      <c r="AG204" t="s">
        <v>1296</v>
      </c>
    </row>
    <row r="205" spans="1:60" x14ac:dyDescent="0.2">
      <c r="C205" s="267"/>
      <c r="D205" s="10"/>
      <c r="AG205" t="s">
        <v>1298</v>
      </c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hBhF3QQ2d5lCqdnYCmp3oy/FrftYB+b8ja1iVlzSQ0T+NbJbpEBEhm6AilZxqs6iRF/XlshR+/ZqB9JWIxS2g==" saltValue="YSbT2OmH6F8/yBYrBdElDw==" spinCount="100000" sheet="1" formatRows="0"/>
  <mergeCells count="109">
    <mergeCell ref="C202:G202"/>
    <mergeCell ref="C192:G192"/>
    <mergeCell ref="C195:G195"/>
    <mergeCell ref="C196:G196"/>
    <mergeCell ref="C198:G198"/>
    <mergeCell ref="C199:G199"/>
    <mergeCell ref="C201:G201"/>
    <mergeCell ref="C181:G181"/>
    <mergeCell ref="C183:G183"/>
    <mergeCell ref="C185:G185"/>
    <mergeCell ref="C186:G186"/>
    <mergeCell ref="C189:G189"/>
    <mergeCell ref="C191:G191"/>
    <mergeCell ref="C169:G169"/>
    <mergeCell ref="C171:G171"/>
    <mergeCell ref="C173:G173"/>
    <mergeCell ref="C175:G175"/>
    <mergeCell ref="C177:G177"/>
    <mergeCell ref="C179:G179"/>
    <mergeCell ref="C157:G157"/>
    <mergeCell ref="C159:G159"/>
    <mergeCell ref="C161:G161"/>
    <mergeCell ref="C163:G163"/>
    <mergeCell ref="C165:G165"/>
    <mergeCell ref="C167:G167"/>
    <mergeCell ref="C145:G145"/>
    <mergeCell ref="C147:G147"/>
    <mergeCell ref="C149:G149"/>
    <mergeCell ref="C151:G151"/>
    <mergeCell ref="C153:G153"/>
    <mergeCell ref="C155:G155"/>
    <mergeCell ref="C133:G133"/>
    <mergeCell ref="C135:G135"/>
    <mergeCell ref="C137:G137"/>
    <mergeCell ref="C138:G138"/>
    <mergeCell ref="C141:G141"/>
    <mergeCell ref="C143:G143"/>
    <mergeCell ref="C121:G121"/>
    <mergeCell ref="C123:G123"/>
    <mergeCell ref="C125:G125"/>
    <mergeCell ref="C127:G127"/>
    <mergeCell ref="C129:G129"/>
    <mergeCell ref="C131:G131"/>
    <mergeCell ref="C109:G109"/>
    <mergeCell ref="C111:G111"/>
    <mergeCell ref="C113:G113"/>
    <mergeCell ref="C115:G115"/>
    <mergeCell ref="C117:G117"/>
    <mergeCell ref="C119:G119"/>
    <mergeCell ref="C101:G101"/>
    <mergeCell ref="C102:G102"/>
    <mergeCell ref="C103:G103"/>
    <mergeCell ref="C104:G104"/>
    <mergeCell ref="C106:G106"/>
    <mergeCell ref="C107:G107"/>
    <mergeCell ref="C90:G90"/>
    <mergeCell ref="C91:G91"/>
    <mergeCell ref="C94:G94"/>
    <mergeCell ref="C96:G96"/>
    <mergeCell ref="C98:G98"/>
    <mergeCell ref="C99:G99"/>
    <mergeCell ref="C78:G78"/>
    <mergeCell ref="C80:G80"/>
    <mergeCell ref="C82:G82"/>
    <mergeCell ref="C84:G84"/>
    <mergeCell ref="C86:G86"/>
    <mergeCell ref="C88:G88"/>
    <mergeCell ref="C68:G68"/>
    <mergeCell ref="C70:G70"/>
    <mergeCell ref="C71:G71"/>
    <mergeCell ref="C73:G73"/>
    <mergeCell ref="C74:G74"/>
    <mergeCell ref="C76:G76"/>
    <mergeCell ref="C60:G60"/>
    <mergeCell ref="C61:G61"/>
    <mergeCell ref="C62:G62"/>
    <mergeCell ref="C64:G64"/>
    <mergeCell ref="C65:G65"/>
    <mergeCell ref="C67:G67"/>
    <mergeCell ref="C51:G51"/>
    <mergeCell ref="C52:G52"/>
    <mergeCell ref="C54:G54"/>
    <mergeCell ref="C55:G55"/>
    <mergeCell ref="C57:G57"/>
    <mergeCell ref="C58:G58"/>
    <mergeCell ref="C37:G37"/>
    <mergeCell ref="C39:G39"/>
    <mergeCell ref="C42:G42"/>
    <mergeCell ref="C44:G44"/>
    <mergeCell ref="C46:G46"/>
    <mergeCell ref="C48:G48"/>
    <mergeCell ref="C25:G25"/>
    <mergeCell ref="C27:G27"/>
    <mergeCell ref="C29:G29"/>
    <mergeCell ref="C31:G31"/>
    <mergeCell ref="C33:G33"/>
    <mergeCell ref="C34:G34"/>
    <mergeCell ref="C15:G15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088FA-DC24-4E77-9672-CC1306AF573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172</v>
      </c>
      <c r="B1" s="195"/>
      <c r="C1" s="195"/>
      <c r="D1" s="195"/>
      <c r="E1" s="195"/>
      <c r="F1" s="195"/>
      <c r="G1" s="195"/>
      <c r="AG1" t="s">
        <v>173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174</v>
      </c>
    </row>
    <row r="3" spans="1:60" ht="24.95" customHeight="1" x14ac:dyDescent="0.2">
      <c r="A3" s="196" t="s">
        <v>8</v>
      </c>
      <c r="B3" s="49" t="s">
        <v>55</v>
      </c>
      <c r="C3" s="199" t="s">
        <v>56</v>
      </c>
      <c r="D3" s="197"/>
      <c r="E3" s="197"/>
      <c r="F3" s="197"/>
      <c r="G3" s="198"/>
      <c r="AC3" s="174" t="s">
        <v>174</v>
      </c>
      <c r="AG3" t="s">
        <v>175</v>
      </c>
    </row>
    <row r="4" spans="1:60" ht="24.95" customHeight="1" x14ac:dyDescent="0.2">
      <c r="A4" s="200" t="s">
        <v>9</v>
      </c>
      <c r="B4" s="201" t="s">
        <v>57</v>
      </c>
      <c r="C4" s="202" t="s">
        <v>58</v>
      </c>
      <c r="D4" s="203"/>
      <c r="E4" s="203"/>
      <c r="F4" s="203"/>
      <c r="G4" s="204"/>
      <c r="AG4" t="s">
        <v>176</v>
      </c>
    </row>
    <row r="5" spans="1:60" x14ac:dyDescent="0.2">
      <c r="D5" s="10"/>
    </row>
    <row r="6" spans="1:60" ht="38.25" x14ac:dyDescent="0.2">
      <c r="A6" s="206" t="s">
        <v>177</v>
      </c>
      <c r="B6" s="208" t="s">
        <v>178</v>
      </c>
      <c r="C6" s="208" t="s">
        <v>179</v>
      </c>
      <c r="D6" s="207" t="s">
        <v>180</v>
      </c>
      <c r="E6" s="206" t="s">
        <v>181</v>
      </c>
      <c r="F6" s="205" t="s">
        <v>182</v>
      </c>
      <c r="G6" s="206" t="s">
        <v>29</v>
      </c>
      <c r="H6" s="209" t="s">
        <v>30</v>
      </c>
      <c r="I6" s="209" t="s">
        <v>183</v>
      </c>
      <c r="J6" s="209" t="s">
        <v>31</v>
      </c>
      <c r="K6" s="209" t="s">
        <v>184</v>
      </c>
      <c r="L6" s="209" t="s">
        <v>185</v>
      </c>
      <c r="M6" s="209" t="s">
        <v>186</v>
      </c>
      <c r="N6" s="209" t="s">
        <v>187</v>
      </c>
      <c r="O6" s="209" t="s">
        <v>188</v>
      </c>
      <c r="P6" s="209" t="s">
        <v>189</v>
      </c>
      <c r="Q6" s="209" t="s">
        <v>190</v>
      </c>
      <c r="R6" s="209" t="s">
        <v>191</v>
      </c>
      <c r="S6" s="209" t="s">
        <v>192</v>
      </c>
      <c r="T6" s="209" t="s">
        <v>193</v>
      </c>
      <c r="U6" s="209" t="s">
        <v>194</v>
      </c>
      <c r="V6" s="209" t="s">
        <v>195</v>
      </c>
      <c r="W6" s="209" t="s">
        <v>196</v>
      </c>
      <c r="X6" s="209" t="s">
        <v>197</v>
      </c>
      <c r="Y6" s="209" t="s">
        <v>198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0" t="s">
        <v>199</v>
      </c>
      <c r="B8" s="231" t="s">
        <v>85</v>
      </c>
      <c r="C8" s="252" t="s">
        <v>86</v>
      </c>
      <c r="D8" s="232"/>
      <c r="E8" s="233"/>
      <c r="F8" s="234"/>
      <c r="G8" s="234">
        <f>SUMIF(AG9:AG27,"&lt;&gt;NOR",G9:G27)</f>
        <v>0</v>
      </c>
      <c r="H8" s="234"/>
      <c r="I8" s="234">
        <f>SUM(I9:I27)</f>
        <v>0</v>
      </c>
      <c r="J8" s="234"/>
      <c r="K8" s="234">
        <f>SUM(K9:K27)</f>
        <v>0</v>
      </c>
      <c r="L8" s="234"/>
      <c r="M8" s="234">
        <f>SUM(M9:M27)</f>
        <v>0</v>
      </c>
      <c r="N8" s="233"/>
      <c r="O8" s="233">
        <f>SUM(O9:O27)</f>
        <v>0</v>
      </c>
      <c r="P8" s="233"/>
      <c r="Q8" s="233">
        <f>SUM(Q9:Q27)</f>
        <v>5.45</v>
      </c>
      <c r="R8" s="234"/>
      <c r="S8" s="234"/>
      <c r="T8" s="235"/>
      <c r="U8" s="229"/>
      <c r="V8" s="229">
        <f>SUM(V9:V27)</f>
        <v>128.22</v>
      </c>
      <c r="W8" s="229"/>
      <c r="X8" s="229"/>
      <c r="Y8" s="229"/>
      <c r="AG8" t="s">
        <v>200</v>
      </c>
    </row>
    <row r="9" spans="1:60" outlineLevel="1" x14ac:dyDescent="0.2">
      <c r="A9" s="237">
        <v>1</v>
      </c>
      <c r="B9" s="238" t="s">
        <v>1471</v>
      </c>
      <c r="C9" s="253" t="s">
        <v>1472</v>
      </c>
      <c r="D9" s="239" t="s">
        <v>356</v>
      </c>
      <c r="E9" s="240">
        <v>20.2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0.27</v>
      </c>
      <c r="Q9" s="240">
        <f>ROUND(E9*P9,2)</f>
        <v>5.45</v>
      </c>
      <c r="R9" s="242" t="s">
        <v>1271</v>
      </c>
      <c r="S9" s="242" t="s">
        <v>205</v>
      </c>
      <c r="T9" s="243" t="s">
        <v>206</v>
      </c>
      <c r="U9" s="221">
        <v>0.123</v>
      </c>
      <c r="V9" s="221">
        <f>ROUND(E9*U9,2)</f>
        <v>2.48</v>
      </c>
      <c r="W9" s="221"/>
      <c r="X9" s="221" t="s">
        <v>207</v>
      </c>
      <c r="Y9" s="221" t="s">
        <v>208</v>
      </c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4" t="s">
        <v>1473</v>
      </c>
      <c r="D10" s="244"/>
      <c r="E10" s="244"/>
      <c r="F10" s="244"/>
      <c r="G10" s="244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211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7" t="str">
        <f>C10</f>
        <v>s vybouráním lože, s přemístěním hmot na skládku na vzdálenost do 3 m nebo naložením na dopravní prostředek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5" t="s">
        <v>1474</v>
      </c>
      <c r="D11" s="223"/>
      <c r="E11" s="224">
        <v>20.2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213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6"/>
      <c r="D12" s="246"/>
      <c r="E12" s="246"/>
      <c r="F12" s="246"/>
      <c r="G12" s="246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214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7">
        <v>2</v>
      </c>
      <c r="B13" s="238" t="s">
        <v>1475</v>
      </c>
      <c r="C13" s="253" t="s">
        <v>1476</v>
      </c>
      <c r="D13" s="239" t="s">
        <v>203</v>
      </c>
      <c r="E13" s="240">
        <v>115.46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 t="s">
        <v>204</v>
      </c>
      <c r="S13" s="242" t="s">
        <v>205</v>
      </c>
      <c r="T13" s="243" t="s">
        <v>206</v>
      </c>
      <c r="U13" s="221">
        <v>0.36799999999999999</v>
      </c>
      <c r="V13" s="221">
        <f>ROUND(E13*U13,2)</f>
        <v>42.49</v>
      </c>
      <c r="W13" s="221"/>
      <c r="X13" s="221" t="s">
        <v>207</v>
      </c>
      <c r="Y13" s="221" t="s">
        <v>208</v>
      </c>
      <c r="Z13" s="210"/>
      <c r="AA13" s="210"/>
      <c r="AB13" s="210"/>
      <c r="AC13" s="210"/>
      <c r="AD13" s="210"/>
      <c r="AE13" s="210"/>
      <c r="AF13" s="210"/>
      <c r="AG13" s="210" t="s">
        <v>209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4" t="s">
        <v>210</v>
      </c>
      <c r="D14" s="244"/>
      <c r="E14" s="244"/>
      <c r="F14" s="244"/>
      <c r="G14" s="244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211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5" t="s">
        <v>1477</v>
      </c>
      <c r="D15" s="223"/>
      <c r="E15" s="224">
        <v>108.11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213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5" t="s">
        <v>1478</v>
      </c>
      <c r="D16" s="223"/>
      <c r="E16" s="224">
        <v>7.35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213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6"/>
      <c r="D17" s="246"/>
      <c r="E17" s="246"/>
      <c r="F17" s="246"/>
      <c r="G17" s="246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214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7">
        <v>3</v>
      </c>
      <c r="B18" s="238" t="s">
        <v>215</v>
      </c>
      <c r="C18" s="253" t="s">
        <v>216</v>
      </c>
      <c r="D18" s="239" t="s">
        <v>203</v>
      </c>
      <c r="E18" s="240">
        <v>115.46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0</v>
      </c>
      <c r="O18" s="240">
        <f>ROUND(E18*N18,2)</f>
        <v>0</v>
      </c>
      <c r="P18" s="240">
        <v>0</v>
      </c>
      <c r="Q18" s="240">
        <f>ROUND(E18*P18,2)</f>
        <v>0</v>
      </c>
      <c r="R18" s="242" t="s">
        <v>204</v>
      </c>
      <c r="S18" s="242" t="s">
        <v>205</v>
      </c>
      <c r="T18" s="243" t="s">
        <v>206</v>
      </c>
      <c r="U18" s="221">
        <v>5.8000000000000003E-2</v>
      </c>
      <c r="V18" s="221">
        <f>ROUND(E18*U18,2)</f>
        <v>6.7</v>
      </c>
      <c r="W18" s="221"/>
      <c r="X18" s="221" t="s">
        <v>207</v>
      </c>
      <c r="Y18" s="221" t="s">
        <v>208</v>
      </c>
      <c r="Z18" s="210"/>
      <c r="AA18" s="210"/>
      <c r="AB18" s="210"/>
      <c r="AC18" s="210"/>
      <c r="AD18" s="210"/>
      <c r="AE18" s="210"/>
      <c r="AF18" s="210"/>
      <c r="AG18" s="210" t="s">
        <v>209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4" t="s">
        <v>210</v>
      </c>
      <c r="D19" s="244"/>
      <c r="E19" s="244"/>
      <c r="F19" s="244"/>
      <c r="G19" s="244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211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6"/>
      <c r="D20" s="246"/>
      <c r="E20" s="246"/>
      <c r="F20" s="246"/>
      <c r="G20" s="246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7">
        <v>4</v>
      </c>
      <c r="B21" s="238" t="s">
        <v>235</v>
      </c>
      <c r="C21" s="253" t="s">
        <v>236</v>
      </c>
      <c r="D21" s="239" t="s">
        <v>203</v>
      </c>
      <c r="E21" s="240">
        <v>115.46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2" t="s">
        <v>204</v>
      </c>
      <c r="S21" s="242" t="s">
        <v>205</v>
      </c>
      <c r="T21" s="243" t="s">
        <v>206</v>
      </c>
      <c r="U21" s="221">
        <v>1.0999999999999999E-2</v>
      </c>
      <c r="V21" s="221">
        <f>ROUND(E21*U21,2)</f>
        <v>1.27</v>
      </c>
      <c r="W21" s="221"/>
      <c r="X21" s="221" t="s">
        <v>207</v>
      </c>
      <c r="Y21" s="221" t="s">
        <v>208</v>
      </c>
      <c r="Z21" s="210"/>
      <c r="AA21" s="210"/>
      <c r="AB21" s="210"/>
      <c r="AC21" s="210"/>
      <c r="AD21" s="210"/>
      <c r="AE21" s="210"/>
      <c r="AF21" s="210"/>
      <c r="AG21" s="210" t="s">
        <v>209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4" t="s">
        <v>237</v>
      </c>
      <c r="D22" s="244"/>
      <c r="E22" s="244"/>
      <c r="F22" s="244"/>
      <c r="G22" s="244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211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6"/>
      <c r="D23" s="246"/>
      <c r="E23" s="246"/>
      <c r="F23" s="246"/>
      <c r="G23" s="246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214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7">
        <v>5</v>
      </c>
      <c r="B24" s="238" t="s">
        <v>1479</v>
      </c>
      <c r="C24" s="253" t="s">
        <v>1480</v>
      </c>
      <c r="D24" s="239" t="s">
        <v>203</v>
      </c>
      <c r="E24" s="240">
        <v>115.46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2" t="s">
        <v>204</v>
      </c>
      <c r="S24" s="242" t="s">
        <v>205</v>
      </c>
      <c r="T24" s="243" t="s">
        <v>206</v>
      </c>
      <c r="U24" s="221">
        <v>0.65200000000000002</v>
      </c>
      <c r="V24" s="221">
        <f>ROUND(E24*U24,2)</f>
        <v>75.28</v>
      </c>
      <c r="W24" s="221"/>
      <c r="X24" s="221" t="s">
        <v>207</v>
      </c>
      <c r="Y24" s="221" t="s">
        <v>208</v>
      </c>
      <c r="Z24" s="210"/>
      <c r="AA24" s="210"/>
      <c r="AB24" s="210"/>
      <c r="AC24" s="210"/>
      <c r="AD24" s="210"/>
      <c r="AE24" s="210"/>
      <c r="AF24" s="210"/>
      <c r="AG24" s="210" t="s">
        <v>209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7"/>
      <c r="D25" s="248"/>
      <c r="E25" s="248"/>
      <c r="F25" s="248"/>
      <c r="G25" s="248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214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7">
        <v>6</v>
      </c>
      <c r="B26" s="238" t="s">
        <v>245</v>
      </c>
      <c r="C26" s="253" t="s">
        <v>246</v>
      </c>
      <c r="D26" s="239" t="s">
        <v>203</v>
      </c>
      <c r="E26" s="240">
        <v>115.46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0</v>
      </c>
      <c r="O26" s="240">
        <f>ROUND(E26*N26,2)</f>
        <v>0</v>
      </c>
      <c r="P26" s="240">
        <v>0</v>
      </c>
      <c r="Q26" s="240">
        <f>ROUND(E26*P26,2)</f>
        <v>0</v>
      </c>
      <c r="R26" s="242" t="s">
        <v>204</v>
      </c>
      <c r="S26" s="242" t="s">
        <v>205</v>
      </c>
      <c r="T26" s="243" t="s">
        <v>206</v>
      </c>
      <c r="U26" s="221">
        <v>0</v>
      </c>
      <c r="V26" s="221">
        <f>ROUND(E26*U26,2)</f>
        <v>0</v>
      </c>
      <c r="W26" s="221"/>
      <c r="X26" s="221" t="s">
        <v>207</v>
      </c>
      <c r="Y26" s="221" t="s">
        <v>208</v>
      </c>
      <c r="Z26" s="210"/>
      <c r="AA26" s="210"/>
      <c r="AB26" s="210"/>
      <c r="AC26" s="210"/>
      <c r="AD26" s="210"/>
      <c r="AE26" s="210"/>
      <c r="AF26" s="210"/>
      <c r="AG26" s="210" t="s">
        <v>209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7"/>
      <c r="D27" s="248"/>
      <c r="E27" s="248"/>
      <c r="F27" s="248"/>
      <c r="G27" s="248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214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30" t="s">
        <v>199</v>
      </c>
      <c r="B28" s="231" t="s">
        <v>87</v>
      </c>
      <c r="C28" s="252" t="s">
        <v>88</v>
      </c>
      <c r="D28" s="232"/>
      <c r="E28" s="233"/>
      <c r="F28" s="234"/>
      <c r="G28" s="234">
        <f>SUMIF(AG29:AG33,"&lt;&gt;NOR",G29:G33)</f>
        <v>0</v>
      </c>
      <c r="H28" s="234"/>
      <c r="I28" s="234">
        <f>SUM(I29:I33)</f>
        <v>0</v>
      </c>
      <c r="J28" s="234"/>
      <c r="K28" s="234">
        <f>SUM(K29:K33)</f>
        <v>0</v>
      </c>
      <c r="L28" s="234"/>
      <c r="M28" s="234">
        <f>SUM(M29:M33)</f>
        <v>0</v>
      </c>
      <c r="N28" s="233"/>
      <c r="O28" s="233">
        <f>SUM(O29:O33)</f>
        <v>0</v>
      </c>
      <c r="P28" s="233"/>
      <c r="Q28" s="233">
        <f>SUM(Q29:Q33)</f>
        <v>0</v>
      </c>
      <c r="R28" s="234"/>
      <c r="S28" s="234"/>
      <c r="T28" s="235"/>
      <c r="U28" s="229"/>
      <c r="V28" s="229">
        <f>SUM(V29:V33)</f>
        <v>36.840000000000003</v>
      </c>
      <c r="W28" s="229"/>
      <c r="X28" s="229"/>
      <c r="Y28" s="229"/>
      <c r="AG28" t="s">
        <v>200</v>
      </c>
    </row>
    <row r="29" spans="1:60" ht="22.5" outlineLevel="1" x14ac:dyDescent="0.2">
      <c r="A29" s="237">
        <v>7</v>
      </c>
      <c r="B29" s="238" t="s">
        <v>1481</v>
      </c>
      <c r="C29" s="253" t="s">
        <v>1482</v>
      </c>
      <c r="D29" s="239" t="s">
        <v>254</v>
      </c>
      <c r="E29" s="240">
        <v>245.62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2" t="s">
        <v>204</v>
      </c>
      <c r="S29" s="242" t="s">
        <v>205</v>
      </c>
      <c r="T29" s="243" t="s">
        <v>206</v>
      </c>
      <c r="U29" s="221">
        <v>0.15</v>
      </c>
      <c r="V29" s="221">
        <f>ROUND(E29*U29,2)</f>
        <v>36.840000000000003</v>
      </c>
      <c r="W29" s="221"/>
      <c r="X29" s="221" t="s">
        <v>207</v>
      </c>
      <c r="Y29" s="221" t="s">
        <v>208</v>
      </c>
      <c r="Z29" s="210"/>
      <c r="AA29" s="210"/>
      <c r="AB29" s="210"/>
      <c r="AC29" s="210"/>
      <c r="AD29" s="210"/>
      <c r="AE29" s="210"/>
      <c r="AF29" s="210"/>
      <c r="AG29" s="210" t="s">
        <v>209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4" t="s">
        <v>1483</v>
      </c>
      <c r="D30" s="244"/>
      <c r="E30" s="244"/>
      <c r="F30" s="244"/>
      <c r="G30" s="244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211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7" t="str">
        <f>C30</f>
        <v>z rostlé horniny tř.1 - 4 pod násypy z hornin soudržných do 92% PS a hornin nesoudržných sypkých relativní ulehlosti I(d) do 0,8</v>
      </c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5" t="s">
        <v>1484</v>
      </c>
      <c r="D31" s="223"/>
      <c r="E31" s="224">
        <v>216.22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213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5" t="s">
        <v>1485</v>
      </c>
      <c r="D32" s="223"/>
      <c r="E32" s="224">
        <v>29.4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213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6"/>
      <c r="D33" s="246"/>
      <c r="E33" s="246"/>
      <c r="F33" s="246"/>
      <c r="G33" s="246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214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30" t="s">
        <v>199</v>
      </c>
      <c r="B34" s="231" t="s">
        <v>99</v>
      </c>
      <c r="C34" s="252" t="s">
        <v>100</v>
      </c>
      <c r="D34" s="232"/>
      <c r="E34" s="233"/>
      <c r="F34" s="234"/>
      <c r="G34" s="234">
        <f>SUMIF(AG35:AG91,"&lt;&gt;NOR",G35:G91)</f>
        <v>0</v>
      </c>
      <c r="H34" s="234"/>
      <c r="I34" s="234">
        <f>SUM(I35:I91)</f>
        <v>0</v>
      </c>
      <c r="J34" s="234"/>
      <c r="K34" s="234">
        <f>SUM(K35:K91)</f>
        <v>0</v>
      </c>
      <c r="L34" s="234"/>
      <c r="M34" s="234">
        <f>SUM(M35:M91)</f>
        <v>0</v>
      </c>
      <c r="N34" s="233"/>
      <c r="O34" s="233">
        <f>SUM(O35:O91)</f>
        <v>319.08</v>
      </c>
      <c r="P34" s="233"/>
      <c r="Q34" s="233">
        <f>SUM(Q35:Q91)</f>
        <v>0</v>
      </c>
      <c r="R34" s="234"/>
      <c r="S34" s="234"/>
      <c r="T34" s="235"/>
      <c r="U34" s="229"/>
      <c r="V34" s="229">
        <f>SUM(V35:V91)</f>
        <v>220</v>
      </c>
      <c r="W34" s="229"/>
      <c r="X34" s="229"/>
      <c r="Y34" s="229"/>
      <c r="AG34" t="s">
        <v>200</v>
      </c>
    </row>
    <row r="35" spans="1:60" outlineLevel="1" x14ac:dyDescent="0.2">
      <c r="A35" s="237">
        <v>8</v>
      </c>
      <c r="B35" s="238" t="s">
        <v>1486</v>
      </c>
      <c r="C35" s="253" t="s">
        <v>1487</v>
      </c>
      <c r="D35" s="239" t="s">
        <v>254</v>
      </c>
      <c r="E35" s="240">
        <v>175.26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0">
        <v>0.2024</v>
      </c>
      <c r="O35" s="240">
        <f>ROUND(E35*N35,2)</f>
        <v>35.47</v>
      </c>
      <c r="P35" s="240">
        <v>0</v>
      </c>
      <c r="Q35" s="240">
        <f>ROUND(E35*P35,2)</f>
        <v>0</v>
      </c>
      <c r="R35" s="242" t="s">
        <v>1271</v>
      </c>
      <c r="S35" s="242" t="s">
        <v>205</v>
      </c>
      <c r="T35" s="243" t="s">
        <v>206</v>
      </c>
      <c r="U35" s="221">
        <v>2.5999999999999999E-2</v>
      </c>
      <c r="V35" s="221">
        <f>ROUND(E35*U35,2)</f>
        <v>4.5599999999999996</v>
      </c>
      <c r="W35" s="221"/>
      <c r="X35" s="221" t="s">
        <v>207</v>
      </c>
      <c r="Y35" s="221" t="s">
        <v>208</v>
      </c>
      <c r="Z35" s="210"/>
      <c r="AA35" s="210"/>
      <c r="AB35" s="210"/>
      <c r="AC35" s="210"/>
      <c r="AD35" s="210"/>
      <c r="AE35" s="210"/>
      <c r="AF35" s="210"/>
      <c r="AG35" s="210" t="s">
        <v>209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4" t="s">
        <v>1488</v>
      </c>
      <c r="D36" s="244"/>
      <c r="E36" s="244"/>
      <c r="F36" s="244"/>
      <c r="G36" s="244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211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5" t="s">
        <v>1489</v>
      </c>
      <c r="D37" s="223"/>
      <c r="E37" s="224">
        <v>175.26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213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6"/>
      <c r="D38" s="246"/>
      <c r="E38" s="246"/>
      <c r="F38" s="246"/>
      <c r="G38" s="246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214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7">
        <v>9</v>
      </c>
      <c r="B39" s="238" t="s">
        <v>1490</v>
      </c>
      <c r="C39" s="253" t="s">
        <v>1491</v>
      </c>
      <c r="D39" s="239" t="s">
        <v>254</v>
      </c>
      <c r="E39" s="240">
        <v>40.96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0">
        <v>0.30360999999999999</v>
      </c>
      <c r="O39" s="240">
        <f>ROUND(E39*N39,2)</f>
        <v>12.44</v>
      </c>
      <c r="P39" s="240">
        <v>0</v>
      </c>
      <c r="Q39" s="240">
        <f>ROUND(E39*P39,2)</f>
        <v>0</v>
      </c>
      <c r="R39" s="242" t="s">
        <v>1271</v>
      </c>
      <c r="S39" s="242" t="s">
        <v>205</v>
      </c>
      <c r="T39" s="243" t="s">
        <v>206</v>
      </c>
      <c r="U39" s="221">
        <v>1.6E-2</v>
      </c>
      <c r="V39" s="221">
        <f>ROUND(E39*U39,2)</f>
        <v>0.66</v>
      </c>
      <c r="W39" s="221"/>
      <c r="X39" s="221" t="s">
        <v>207</v>
      </c>
      <c r="Y39" s="221" t="s">
        <v>208</v>
      </c>
      <c r="Z39" s="210"/>
      <c r="AA39" s="210"/>
      <c r="AB39" s="210"/>
      <c r="AC39" s="210"/>
      <c r="AD39" s="210"/>
      <c r="AE39" s="210"/>
      <c r="AF39" s="210"/>
      <c r="AG39" s="210" t="s">
        <v>209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4" t="s">
        <v>1488</v>
      </c>
      <c r="D40" s="244"/>
      <c r="E40" s="244"/>
      <c r="F40" s="244"/>
      <c r="G40" s="244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211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5" t="s">
        <v>1492</v>
      </c>
      <c r="D41" s="223"/>
      <c r="E41" s="224">
        <v>40.96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213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6"/>
      <c r="D42" s="246"/>
      <c r="E42" s="246"/>
      <c r="F42" s="246"/>
      <c r="G42" s="246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214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7">
        <v>10</v>
      </c>
      <c r="B43" s="238" t="s">
        <v>1493</v>
      </c>
      <c r="C43" s="253" t="s">
        <v>1494</v>
      </c>
      <c r="D43" s="239" t="s">
        <v>254</v>
      </c>
      <c r="E43" s="240">
        <v>175.26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0">
        <v>0.48574000000000001</v>
      </c>
      <c r="O43" s="240">
        <f>ROUND(E43*N43,2)</f>
        <v>85.13</v>
      </c>
      <c r="P43" s="240">
        <v>0</v>
      </c>
      <c r="Q43" s="240">
        <f>ROUND(E43*P43,2)</f>
        <v>0</v>
      </c>
      <c r="R43" s="242" t="s">
        <v>1271</v>
      </c>
      <c r="S43" s="242" t="s">
        <v>205</v>
      </c>
      <c r="T43" s="243" t="s">
        <v>206</v>
      </c>
      <c r="U43" s="221">
        <v>5.7000000000000002E-2</v>
      </c>
      <c r="V43" s="221">
        <f>ROUND(E43*U43,2)</f>
        <v>9.99</v>
      </c>
      <c r="W43" s="221"/>
      <c r="X43" s="221" t="s">
        <v>207</v>
      </c>
      <c r="Y43" s="221" t="s">
        <v>208</v>
      </c>
      <c r="Z43" s="210"/>
      <c r="AA43" s="210"/>
      <c r="AB43" s="210"/>
      <c r="AC43" s="210"/>
      <c r="AD43" s="210"/>
      <c r="AE43" s="210"/>
      <c r="AF43" s="210"/>
      <c r="AG43" s="210" t="s">
        <v>209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4" t="s">
        <v>1495</v>
      </c>
      <c r="D44" s="244"/>
      <c r="E44" s="244"/>
      <c r="F44" s="244"/>
      <c r="G44" s="244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211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47" t="str">
        <f>C44</f>
        <v>kamenivo hrubé drcené vel. 32 - 63 mm s výplňovým kamenivem (vibrovaný štěrk), s rozprostřením, vlhčením a zhutněním</v>
      </c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5" t="s">
        <v>1489</v>
      </c>
      <c r="D45" s="223"/>
      <c r="E45" s="224">
        <v>175.26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213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6"/>
      <c r="D46" s="246"/>
      <c r="E46" s="246"/>
      <c r="F46" s="246"/>
      <c r="G46" s="246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214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7">
        <v>11</v>
      </c>
      <c r="B47" s="238" t="s">
        <v>1496</v>
      </c>
      <c r="C47" s="253" t="s">
        <v>1497</v>
      </c>
      <c r="D47" s="239" t="s">
        <v>254</v>
      </c>
      <c r="E47" s="240">
        <v>175.26</v>
      </c>
      <c r="F47" s="241"/>
      <c r="G47" s="242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0">
        <v>0.28799999999999998</v>
      </c>
      <c r="O47" s="240">
        <f>ROUND(E47*N47,2)</f>
        <v>50.47</v>
      </c>
      <c r="P47" s="240">
        <v>0</v>
      </c>
      <c r="Q47" s="240">
        <f>ROUND(E47*P47,2)</f>
        <v>0</v>
      </c>
      <c r="R47" s="242" t="s">
        <v>1271</v>
      </c>
      <c r="S47" s="242" t="s">
        <v>205</v>
      </c>
      <c r="T47" s="243" t="s">
        <v>206</v>
      </c>
      <c r="U47" s="221">
        <v>2.3E-2</v>
      </c>
      <c r="V47" s="221">
        <f>ROUND(E47*U47,2)</f>
        <v>4.03</v>
      </c>
      <c r="W47" s="221"/>
      <c r="X47" s="221" t="s">
        <v>207</v>
      </c>
      <c r="Y47" s="221" t="s">
        <v>208</v>
      </c>
      <c r="Z47" s="210"/>
      <c r="AA47" s="210"/>
      <c r="AB47" s="210"/>
      <c r="AC47" s="210"/>
      <c r="AD47" s="210"/>
      <c r="AE47" s="210"/>
      <c r="AF47" s="210"/>
      <c r="AG47" s="210" t="s">
        <v>209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5" t="s">
        <v>1489</v>
      </c>
      <c r="D48" s="223"/>
      <c r="E48" s="224">
        <v>175.26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213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6"/>
      <c r="D49" s="246"/>
      <c r="E49" s="246"/>
      <c r="F49" s="246"/>
      <c r="G49" s="246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214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7">
        <v>12</v>
      </c>
      <c r="B50" s="238" t="s">
        <v>1498</v>
      </c>
      <c r="C50" s="253" t="s">
        <v>1499</v>
      </c>
      <c r="D50" s="239" t="s">
        <v>254</v>
      </c>
      <c r="E50" s="240">
        <v>29.4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0.378</v>
      </c>
      <c r="O50" s="240">
        <f>ROUND(E50*N50,2)</f>
        <v>11.11</v>
      </c>
      <c r="P50" s="240">
        <v>0</v>
      </c>
      <c r="Q50" s="240">
        <f>ROUND(E50*P50,2)</f>
        <v>0</v>
      </c>
      <c r="R50" s="242" t="s">
        <v>1271</v>
      </c>
      <c r="S50" s="242" t="s">
        <v>205</v>
      </c>
      <c r="T50" s="243" t="s">
        <v>206</v>
      </c>
      <c r="U50" s="221">
        <v>2.5999999999999999E-2</v>
      </c>
      <c r="V50" s="221">
        <f>ROUND(E50*U50,2)</f>
        <v>0.76</v>
      </c>
      <c r="W50" s="221"/>
      <c r="X50" s="221" t="s">
        <v>207</v>
      </c>
      <c r="Y50" s="221" t="s">
        <v>208</v>
      </c>
      <c r="Z50" s="210"/>
      <c r="AA50" s="210"/>
      <c r="AB50" s="210"/>
      <c r="AC50" s="210"/>
      <c r="AD50" s="210"/>
      <c r="AE50" s="210"/>
      <c r="AF50" s="210"/>
      <c r="AG50" s="210" t="s">
        <v>209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5" t="s">
        <v>1485</v>
      </c>
      <c r="D51" s="223"/>
      <c r="E51" s="224">
        <v>29.4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213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6"/>
      <c r="D52" s="246"/>
      <c r="E52" s="246"/>
      <c r="F52" s="246"/>
      <c r="G52" s="246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214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37">
        <v>13</v>
      </c>
      <c r="B53" s="238" t="s">
        <v>1500</v>
      </c>
      <c r="C53" s="253" t="s">
        <v>1501</v>
      </c>
      <c r="D53" s="239" t="s">
        <v>254</v>
      </c>
      <c r="E53" s="240">
        <v>40.96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0">
        <v>0.50714999999999999</v>
      </c>
      <c r="O53" s="240">
        <f>ROUND(E53*N53,2)</f>
        <v>20.77</v>
      </c>
      <c r="P53" s="240">
        <v>0</v>
      </c>
      <c r="Q53" s="240">
        <f>ROUND(E53*P53,2)</f>
        <v>0</v>
      </c>
      <c r="R53" s="242" t="s">
        <v>1271</v>
      </c>
      <c r="S53" s="242" t="s">
        <v>205</v>
      </c>
      <c r="T53" s="243" t="s">
        <v>206</v>
      </c>
      <c r="U53" s="221">
        <v>3.1E-2</v>
      </c>
      <c r="V53" s="221">
        <f>ROUND(E53*U53,2)</f>
        <v>1.27</v>
      </c>
      <c r="W53" s="221"/>
      <c r="X53" s="221" t="s">
        <v>207</v>
      </c>
      <c r="Y53" s="221" t="s">
        <v>208</v>
      </c>
      <c r="Z53" s="210"/>
      <c r="AA53" s="210"/>
      <c r="AB53" s="210"/>
      <c r="AC53" s="210"/>
      <c r="AD53" s="210"/>
      <c r="AE53" s="210"/>
      <c r="AF53" s="210"/>
      <c r="AG53" s="210" t="s">
        <v>209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5" t="s">
        <v>1492</v>
      </c>
      <c r="D54" s="223"/>
      <c r="E54" s="224">
        <v>40.96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213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6"/>
      <c r="D55" s="246"/>
      <c r="E55" s="246"/>
      <c r="F55" s="246"/>
      <c r="G55" s="246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214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7">
        <v>14</v>
      </c>
      <c r="B56" s="238" t="s">
        <v>1502</v>
      </c>
      <c r="C56" s="253" t="s">
        <v>1503</v>
      </c>
      <c r="D56" s="239" t="s">
        <v>254</v>
      </c>
      <c r="E56" s="240">
        <v>29.4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0">
        <v>7.3899999999999993E-2</v>
      </c>
      <c r="O56" s="240">
        <f>ROUND(E56*N56,2)</f>
        <v>2.17</v>
      </c>
      <c r="P56" s="240">
        <v>0</v>
      </c>
      <c r="Q56" s="240">
        <f>ROUND(E56*P56,2)</f>
        <v>0</v>
      </c>
      <c r="R56" s="242" t="s">
        <v>1271</v>
      </c>
      <c r="S56" s="242" t="s">
        <v>205</v>
      </c>
      <c r="T56" s="243" t="s">
        <v>206</v>
      </c>
      <c r="U56" s="221">
        <v>0.45200000000000001</v>
      </c>
      <c r="V56" s="221">
        <f>ROUND(E56*U56,2)</f>
        <v>13.29</v>
      </c>
      <c r="W56" s="221"/>
      <c r="X56" s="221" t="s">
        <v>207</v>
      </c>
      <c r="Y56" s="221" t="s">
        <v>208</v>
      </c>
      <c r="Z56" s="210"/>
      <c r="AA56" s="210"/>
      <c r="AB56" s="210"/>
      <c r="AC56" s="210"/>
      <c r="AD56" s="210"/>
      <c r="AE56" s="210"/>
      <c r="AF56" s="210"/>
      <c r="AG56" s="210" t="s">
        <v>209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2" x14ac:dyDescent="0.2">
      <c r="A57" s="217"/>
      <c r="B57" s="218"/>
      <c r="C57" s="254" t="s">
        <v>1504</v>
      </c>
      <c r="D57" s="244"/>
      <c r="E57" s="244"/>
      <c r="F57" s="244"/>
      <c r="G57" s="244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211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47" t="str">
        <f>C57</f>
        <v>s provedením lože z kameniva drceného, s vyplněním spár, s dvojitým hutněním a se smetením přebytečného materiálu na krajnici. S dodáním hmot pro lože a výplň spár.</v>
      </c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5" t="s">
        <v>1485</v>
      </c>
      <c r="D58" s="223"/>
      <c r="E58" s="224">
        <v>29.4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213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6"/>
      <c r="D59" s="246"/>
      <c r="E59" s="246"/>
      <c r="F59" s="246"/>
      <c r="G59" s="246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214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7">
        <v>15</v>
      </c>
      <c r="B60" s="238" t="s">
        <v>1505</v>
      </c>
      <c r="C60" s="253" t="s">
        <v>1506</v>
      </c>
      <c r="D60" s="239" t="s">
        <v>254</v>
      </c>
      <c r="E60" s="240">
        <v>216.22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0">
        <v>7.3899999999999993E-2</v>
      </c>
      <c r="O60" s="240">
        <f>ROUND(E60*N60,2)</f>
        <v>15.98</v>
      </c>
      <c r="P60" s="240">
        <v>0</v>
      </c>
      <c r="Q60" s="240">
        <f>ROUND(E60*P60,2)</f>
        <v>0</v>
      </c>
      <c r="R60" s="242" t="s">
        <v>1271</v>
      </c>
      <c r="S60" s="242" t="s">
        <v>205</v>
      </c>
      <c r="T60" s="243" t="s">
        <v>206</v>
      </c>
      <c r="U60" s="221">
        <v>0.47799999999999998</v>
      </c>
      <c r="V60" s="221">
        <f>ROUND(E60*U60,2)</f>
        <v>103.35</v>
      </c>
      <c r="W60" s="221"/>
      <c r="X60" s="221" t="s">
        <v>207</v>
      </c>
      <c r="Y60" s="221" t="s">
        <v>208</v>
      </c>
      <c r="Z60" s="210"/>
      <c r="AA60" s="210"/>
      <c r="AB60" s="210"/>
      <c r="AC60" s="210"/>
      <c r="AD60" s="210"/>
      <c r="AE60" s="210"/>
      <c r="AF60" s="210"/>
      <c r="AG60" s="210" t="s">
        <v>209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2" x14ac:dyDescent="0.2">
      <c r="A61" s="217"/>
      <c r="B61" s="218"/>
      <c r="C61" s="254" t="s">
        <v>1504</v>
      </c>
      <c r="D61" s="244"/>
      <c r="E61" s="244"/>
      <c r="F61" s="244"/>
      <c r="G61" s="244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211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47" t="str">
        <f>C61</f>
        <v>s provedením lože z kameniva drceného, s vyplněním spár, s dvojitým hutněním a se smetením přebytečného materiálu na krajnici. S dodáním hmot pro lože a výplň spár.</v>
      </c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5" t="s">
        <v>1484</v>
      </c>
      <c r="D62" s="223"/>
      <c r="E62" s="224">
        <v>216.22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213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6"/>
      <c r="D63" s="246"/>
      <c r="E63" s="246"/>
      <c r="F63" s="246"/>
      <c r="G63" s="246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214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7">
        <v>16</v>
      </c>
      <c r="B64" s="238" t="s">
        <v>1507</v>
      </c>
      <c r="C64" s="253" t="s">
        <v>1508</v>
      </c>
      <c r="D64" s="239" t="s">
        <v>254</v>
      </c>
      <c r="E64" s="240">
        <v>8.1199999999999992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0">
        <v>0.14957999999999999</v>
      </c>
      <c r="O64" s="240">
        <f>ROUND(E64*N64,2)</f>
        <v>1.21</v>
      </c>
      <c r="P64" s="240">
        <v>0</v>
      </c>
      <c r="Q64" s="240">
        <f>ROUND(E64*P64,2)</f>
        <v>0</v>
      </c>
      <c r="R64" s="242" t="s">
        <v>1271</v>
      </c>
      <c r="S64" s="242" t="s">
        <v>205</v>
      </c>
      <c r="T64" s="243" t="s">
        <v>206</v>
      </c>
      <c r="U64" s="221">
        <v>0.52100000000000002</v>
      </c>
      <c r="V64" s="221">
        <f>ROUND(E64*U64,2)</f>
        <v>4.2300000000000004</v>
      </c>
      <c r="W64" s="221"/>
      <c r="X64" s="221" t="s">
        <v>207</v>
      </c>
      <c r="Y64" s="221" t="s">
        <v>208</v>
      </c>
      <c r="Z64" s="210"/>
      <c r="AA64" s="210"/>
      <c r="AB64" s="210"/>
      <c r="AC64" s="210"/>
      <c r="AD64" s="210"/>
      <c r="AE64" s="210"/>
      <c r="AF64" s="210"/>
      <c r="AG64" s="210" t="s">
        <v>209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2" x14ac:dyDescent="0.2">
      <c r="A65" s="217"/>
      <c r="B65" s="218"/>
      <c r="C65" s="254" t="s">
        <v>1509</v>
      </c>
      <c r="D65" s="244"/>
      <c r="E65" s="244"/>
      <c r="F65" s="244"/>
      <c r="G65" s="244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211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47" t="str">
        <f>C65</f>
        <v>s provedením lože z cementové malty tloušťky 40 mm, s vyplněním spár těženým kamenivem a se smetením přebytečného materiálu na krajnici</v>
      </c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5" t="s">
        <v>1510</v>
      </c>
      <c r="D66" s="223"/>
      <c r="E66" s="224">
        <v>8.1199999999999992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213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6"/>
      <c r="D67" s="246"/>
      <c r="E67" s="246"/>
      <c r="F67" s="246"/>
      <c r="G67" s="246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214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7">
        <v>17</v>
      </c>
      <c r="B68" s="238" t="s">
        <v>1511</v>
      </c>
      <c r="C68" s="253" t="s">
        <v>1512</v>
      </c>
      <c r="D68" s="239" t="s">
        <v>356</v>
      </c>
      <c r="E68" s="240">
        <v>67.400000000000006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0">
        <v>3.3E-4</v>
      </c>
      <c r="O68" s="240">
        <f>ROUND(E68*N68,2)</f>
        <v>0.02</v>
      </c>
      <c r="P68" s="240">
        <v>0</v>
      </c>
      <c r="Q68" s="240">
        <f>ROUND(E68*P68,2)</f>
        <v>0</v>
      </c>
      <c r="R68" s="242" t="s">
        <v>1271</v>
      </c>
      <c r="S68" s="242" t="s">
        <v>205</v>
      </c>
      <c r="T68" s="243" t="s">
        <v>206</v>
      </c>
      <c r="U68" s="221">
        <v>0.41</v>
      </c>
      <c r="V68" s="221">
        <f>ROUND(E68*U68,2)</f>
        <v>27.63</v>
      </c>
      <c r="W68" s="221"/>
      <c r="X68" s="221" t="s">
        <v>207</v>
      </c>
      <c r="Y68" s="221" t="s">
        <v>208</v>
      </c>
      <c r="Z68" s="210"/>
      <c r="AA68" s="210"/>
      <c r="AB68" s="210"/>
      <c r="AC68" s="210"/>
      <c r="AD68" s="210"/>
      <c r="AE68" s="210"/>
      <c r="AF68" s="210"/>
      <c r="AG68" s="210" t="s">
        <v>209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5" t="s">
        <v>1513</v>
      </c>
      <c r="D69" s="223"/>
      <c r="E69" s="224">
        <v>67.400000000000006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213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6"/>
      <c r="D70" s="246"/>
      <c r="E70" s="246"/>
      <c r="F70" s="246"/>
      <c r="G70" s="246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214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7">
        <v>18</v>
      </c>
      <c r="B71" s="238" t="s">
        <v>1514</v>
      </c>
      <c r="C71" s="253" t="s">
        <v>1515</v>
      </c>
      <c r="D71" s="239" t="s">
        <v>356</v>
      </c>
      <c r="E71" s="240">
        <v>106.2</v>
      </c>
      <c r="F71" s="241"/>
      <c r="G71" s="242">
        <f>ROUND(E71*F71,2)</f>
        <v>0</v>
      </c>
      <c r="H71" s="241"/>
      <c r="I71" s="242">
        <f>ROUND(E71*H71,2)</f>
        <v>0</v>
      </c>
      <c r="J71" s="241"/>
      <c r="K71" s="242">
        <f>ROUND(E71*J71,2)</f>
        <v>0</v>
      </c>
      <c r="L71" s="242">
        <v>21</v>
      </c>
      <c r="M71" s="242">
        <f>G71*(1+L71/100)</f>
        <v>0</v>
      </c>
      <c r="N71" s="240">
        <v>3.6000000000000002E-4</v>
      </c>
      <c r="O71" s="240">
        <f>ROUND(E71*N71,2)</f>
        <v>0.04</v>
      </c>
      <c r="P71" s="240">
        <v>0</v>
      </c>
      <c r="Q71" s="240">
        <f>ROUND(E71*P71,2)</f>
        <v>0</v>
      </c>
      <c r="R71" s="242" t="s">
        <v>1271</v>
      </c>
      <c r="S71" s="242" t="s">
        <v>205</v>
      </c>
      <c r="T71" s="243" t="s">
        <v>206</v>
      </c>
      <c r="U71" s="221">
        <v>0.43</v>
      </c>
      <c r="V71" s="221">
        <f>ROUND(E71*U71,2)</f>
        <v>45.67</v>
      </c>
      <c r="W71" s="221"/>
      <c r="X71" s="221" t="s">
        <v>207</v>
      </c>
      <c r="Y71" s="221" t="s">
        <v>208</v>
      </c>
      <c r="Z71" s="210"/>
      <c r="AA71" s="210"/>
      <c r="AB71" s="210"/>
      <c r="AC71" s="210"/>
      <c r="AD71" s="210"/>
      <c r="AE71" s="210"/>
      <c r="AF71" s="210"/>
      <c r="AG71" s="210" t="s">
        <v>209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5" t="s">
        <v>1516</v>
      </c>
      <c r="D72" s="223"/>
      <c r="E72" s="224">
        <v>106.2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213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6"/>
      <c r="D73" s="246"/>
      <c r="E73" s="246"/>
      <c r="F73" s="246"/>
      <c r="G73" s="246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214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7">
        <v>19</v>
      </c>
      <c r="B74" s="238" t="s">
        <v>1517</v>
      </c>
      <c r="C74" s="253" t="s">
        <v>1518</v>
      </c>
      <c r="D74" s="239" t="s">
        <v>254</v>
      </c>
      <c r="E74" s="240">
        <v>175.26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0">
        <v>0.19950000000000001</v>
      </c>
      <c r="O74" s="240">
        <f>ROUND(E74*N74,2)</f>
        <v>34.96</v>
      </c>
      <c r="P74" s="240">
        <v>0</v>
      </c>
      <c r="Q74" s="240">
        <f>ROUND(E74*P74,2)</f>
        <v>0</v>
      </c>
      <c r="R74" s="242"/>
      <c r="S74" s="242" t="s">
        <v>348</v>
      </c>
      <c r="T74" s="243" t="s">
        <v>206</v>
      </c>
      <c r="U74" s="221">
        <v>2.5999999999999999E-2</v>
      </c>
      <c r="V74" s="221">
        <f>ROUND(E74*U74,2)</f>
        <v>4.5599999999999996</v>
      </c>
      <c r="W74" s="221"/>
      <c r="X74" s="221" t="s">
        <v>207</v>
      </c>
      <c r="Y74" s="221" t="s">
        <v>208</v>
      </c>
      <c r="Z74" s="210"/>
      <c r="AA74" s="210"/>
      <c r="AB74" s="210"/>
      <c r="AC74" s="210"/>
      <c r="AD74" s="210"/>
      <c r="AE74" s="210"/>
      <c r="AF74" s="210"/>
      <c r="AG74" s="210" t="s">
        <v>209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5" t="s">
        <v>1489</v>
      </c>
      <c r="D75" s="223"/>
      <c r="E75" s="224">
        <v>175.26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213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6"/>
      <c r="D76" s="246"/>
      <c r="E76" s="246"/>
      <c r="F76" s="246"/>
      <c r="G76" s="246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214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7">
        <v>20</v>
      </c>
      <c r="B77" s="238" t="s">
        <v>1519</v>
      </c>
      <c r="C77" s="253" t="s">
        <v>1520</v>
      </c>
      <c r="D77" s="239" t="s">
        <v>347</v>
      </c>
      <c r="E77" s="240">
        <v>14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0">
        <v>0</v>
      </c>
      <c r="O77" s="240">
        <f>ROUND(E77*N77,2)</f>
        <v>0</v>
      </c>
      <c r="P77" s="240">
        <v>0</v>
      </c>
      <c r="Q77" s="240">
        <f>ROUND(E77*P77,2)</f>
        <v>0</v>
      </c>
      <c r="R77" s="242"/>
      <c r="S77" s="242" t="s">
        <v>348</v>
      </c>
      <c r="T77" s="243" t="s">
        <v>349</v>
      </c>
      <c r="U77" s="221">
        <v>0</v>
      </c>
      <c r="V77" s="221">
        <f>ROUND(E77*U77,2)</f>
        <v>0</v>
      </c>
      <c r="W77" s="221"/>
      <c r="X77" s="221" t="s">
        <v>207</v>
      </c>
      <c r="Y77" s="221" t="s">
        <v>208</v>
      </c>
      <c r="Z77" s="210"/>
      <c r="AA77" s="210"/>
      <c r="AB77" s="210"/>
      <c r="AC77" s="210"/>
      <c r="AD77" s="210"/>
      <c r="AE77" s="210"/>
      <c r="AF77" s="210"/>
      <c r="AG77" s="210" t="s">
        <v>209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5" t="s">
        <v>1521</v>
      </c>
      <c r="D78" s="223"/>
      <c r="E78" s="224">
        <v>14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213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6"/>
      <c r="D79" s="246"/>
      <c r="E79" s="246"/>
      <c r="F79" s="246"/>
      <c r="G79" s="246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214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37">
        <v>21</v>
      </c>
      <c r="B80" s="238" t="s">
        <v>1522</v>
      </c>
      <c r="C80" s="253" t="s">
        <v>1523</v>
      </c>
      <c r="D80" s="239" t="s">
        <v>366</v>
      </c>
      <c r="E80" s="240">
        <v>12.18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0">
        <v>2.3E-2</v>
      </c>
      <c r="O80" s="240">
        <f>ROUND(E80*N80,2)</f>
        <v>0.28000000000000003</v>
      </c>
      <c r="P80" s="240">
        <v>0</v>
      </c>
      <c r="Q80" s="240">
        <f>ROUND(E80*P80,2)</f>
        <v>0</v>
      </c>
      <c r="R80" s="242" t="s">
        <v>371</v>
      </c>
      <c r="S80" s="242" t="s">
        <v>205</v>
      </c>
      <c r="T80" s="243" t="s">
        <v>206</v>
      </c>
      <c r="U80" s="221">
        <v>0</v>
      </c>
      <c r="V80" s="221">
        <f>ROUND(E80*U80,2)</f>
        <v>0</v>
      </c>
      <c r="W80" s="221"/>
      <c r="X80" s="221" t="s">
        <v>372</v>
      </c>
      <c r="Y80" s="221" t="s">
        <v>208</v>
      </c>
      <c r="Z80" s="210"/>
      <c r="AA80" s="210"/>
      <c r="AB80" s="210"/>
      <c r="AC80" s="210"/>
      <c r="AD80" s="210"/>
      <c r="AE80" s="210"/>
      <c r="AF80" s="210"/>
      <c r="AG80" s="210" t="s">
        <v>373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5" t="s">
        <v>1524</v>
      </c>
      <c r="D81" s="223"/>
      <c r="E81" s="224">
        <v>12.18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213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6"/>
      <c r="D82" s="246"/>
      <c r="E82" s="246"/>
      <c r="F82" s="246"/>
      <c r="G82" s="246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214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7">
        <v>22</v>
      </c>
      <c r="B83" s="238" t="s">
        <v>1525</v>
      </c>
      <c r="C83" s="253" t="s">
        <v>1526</v>
      </c>
      <c r="D83" s="239" t="s">
        <v>254</v>
      </c>
      <c r="E83" s="240">
        <v>33.81</v>
      </c>
      <c r="F83" s="241"/>
      <c r="G83" s="242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21</v>
      </c>
      <c r="M83" s="242">
        <f>G83*(1+L83/100)</f>
        <v>0</v>
      </c>
      <c r="N83" s="240">
        <v>0.12959999999999999</v>
      </c>
      <c r="O83" s="240">
        <f>ROUND(E83*N83,2)</f>
        <v>4.38</v>
      </c>
      <c r="P83" s="240">
        <v>0</v>
      </c>
      <c r="Q83" s="240">
        <f>ROUND(E83*P83,2)</f>
        <v>0</v>
      </c>
      <c r="R83" s="242" t="s">
        <v>371</v>
      </c>
      <c r="S83" s="242" t="s">
        <v>205</v>
      </c>
      <c r="T83" s="243" t="s">
        <v>206</v>
      </c>
      <c r="U83" s="221">
        <v>0</v>
      </c>
      <c r="V83" s="221">
        <f>ROUND(E83*U83,2)</f>
        <v>0</v>
      </c>
      <c r="W83" s="221"/>
      <c r="X83" s="221" t="s">
        <v>372</v>
      </c>
      <c r="Y83" s="221" t="s">
        <v>208</v>
      </c>
      <c r="Z83" s="210"/>
      <c r="AA83" s="210"/>
      <c r="AB83" s="210"/>
      <c r="AC83" s="210"/>
      <c r="AD83" s="210"/>
      <c r="AE83" s="210"/>
      <c r="AF83" s="210"/>
      <c r="AG83" s="210" t="s">
        <v>373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5" t="s">
        <v>1527</v>
      </c>
      <c r="D84" s="223"/>
      <c r="E84" s="224">
        <v>33.81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213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6"/>
      <c r="D85" s="246"/>
      <c r="E85" s="246"/>
      <c r="F85" s="246"/>
      <c r="G85" s="246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214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7">
        <v>23</v>
      </c>
      <c r="B86" s="238" t="s">
        <v>1528</v>
      </c>
      <c r="C86" s="253" t="s">
        <v>1529</v>
      </c>
      <c r="D86" s="239" t="s">
        <v>254</v>
      </c>
      <c r="E86" s="240">
        <v>248.65299999999999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0">
        <v>0.17280000000000001</v>
      </c>
      <c r="O86" s="240">
        <f>ROUND(E86*N86,2)</f>
        <v>42.97</v>
      </c>
      <c r="P86" s="240">
        <v>0</v>
      </c>
      <c r="Q86" s="240">
        <f>ROUND(E86*P86,2)</f>
        <v>0</v>
      </c>
      <c r="R86" s="242" t="s">
        <v>371</v>
      </c>
      <c r="S86" s="242" t="s">
        <v>205</v>
      </c>
      <c r="T86" s="243" t="s">
        <v>206</v>
      </c>
      <c r="U86" s="221">
        <v>0</v>
      </c>
      <c r="V86" s="221">
        <f>ROUND(E86*U86,2)</f>
        <v>0</v>
      </c>
      <c r="W86" s="221"/>
      <c r="X86" s="221" t="s">
        <v>372</v>
      </c>
      <c r="Y86" s="221" t="s">
        <v>208</v>
      </c>
      <c r="Z86" s="210"/>
      <c r="AA86" s="210"/>
      <c r="AB86" s="210"/>
      <c r="AC86" s="210"/>
      <c r="AD86" s="210"/>
      <c r="AE86" s="210"/>
      <c r="AF86" s="210"/>
      <c r="AG86" s="210" t="s">
        <v>373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5" t="s">
        <v>1530</v>
      </c>
      <c r="D87" s="223"/>
      <c r="E87" s="224">
        <v>248.65299999999999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213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6"/>
      <c r="D88" s="246"/>
      <c r="E88" s="246"/>
      <c r="F88" s="246"/>
      <c r="G88" s="246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214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37">
        <v>24</v>
      </c>
      <c r="B89" s="238" t="s">
        <v>1531</v>
      </c>
      <c r="C89" s="253" t="s">
        <v>1532</v>
      </c>
      <c r="D89" s="239" t="s">
        <v>254</v>
      </c>
      <c r="E89" s="240">
        <v>9.7439999999999998</v>
      </c>
      <c r="F89" s="241"/>
      <c r="G89" s="242">
        <f>ROUND(E89*F89,2)</f>
        <v>0</v>
      </c>
      <c r="H89" s="241"/>
      <c r="I89" s="242">
        <f>ROUND(E89*H89,2)</f>
        <v>0</v>
      </c>
      <c r="J89" s="241"/>
      <c r="K89" s="242">
        <f>ROUND(E89*J89,2)</f>
        <v>0</v>
      </c>
      <c r="L89" s="242">
        <v>21</v>
      </c>
      <c r="M89" s="242">
        <f>G89*(1+L89/100)</f>
        <v>0</v>
      </c>
      <c r="N89" s="240">
        <v>0.17280000000000001</v>
      </c>
      <c r="O89" s="240">
        <f>ROUND(E89*N89,2)</f>
        <v>1.68</v>
      </c>
      <c r="P89" s="240">
        <v>0</v>
      </c>
      <c r="Q89" s="240">
        <f>ROUND(E89*P89,2)</f>
        <v>0</v>
      </c>
      <c r="R89" s="242" t="s">
        <v>371</v>
      </c>
      <c r="S89" s="242" t="s">
        <v>205</v>
      </c>
      <c r="T89" s="243" t="s">
        <v>206</v>
      </c>
      <c r="U89" s="221">
        <v>0</v>
      </c>
      <c r="V89" s="221">
        <f>ROUND(E89*U89,2)</f>
        <v>0</v>
      </c>
      <c r="W89" s="221"/>
      <c r="X89" s="221" t="s">
        <v>372</v>
      </c>
      <c r="Y89" s="221" t="s">
        <v>208</v>
      </c>
      <c r="Z89" s="210"/>
      <c r="AA89" s="210"/>
      <c r="AB89" s="210"/>
      <c r="AC89" s="210"/>
      <c r="AD89" s="210"/>
      <c r="AE89" s="210"/>
      <c r="AF89" s="210"/>
      <c r="AG89" s="210" t="s">
        <v>373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5" t="s">
        <v>1533</v>
      </c>
      <c r="D90" s="223"/>
      <c r="E90" s="224">
        <v>9.7439999999999998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213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6"/>
      <c r="D91" s="246"/>
      <c r="E91" s="246"/>
      <c r="F91" s="246"/>
      <c r="G91" s="246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214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230" t="s">
        <v>199</v>
      </c>
      <c r="B92" s="231" t="s">
        <v>111</v>
      </c>
      <c r="C92" s="252" t="s">
        <v>112</v>
      </c>
      <c r="D92" s="232"/>
      <c r="E92" s="233"/>
      <c r="F92" s="234"/>
      <c r="G92" s="234">
        <f>SUMIF(AG93:AG113,"&lt;&gt;NOR",G93:G113)</f>
        <v>0</v>
      </c>
      <c r="H92" s="234"/>
      <c r="I92" s="234">
        <f>SUM(I93:I113)</f>
        <v>0</v>
      </c>
      <c r="J92" s="234"/>
      <c r="K92" s="234">
        <f>SUM(K93:K113)</f>
        <v>0</v>
      </c>
      <c r="L92" s="234"/>
      <c r="M92" s="234">
        <f>SUM(M93:M113)</f>
        <v>0</v>
      </c>
      <c r="N92" s="233"/>
      <c r="O92" s="233">
        <f>SUM(O93:O113)</f>
        <v>23.919999999999998</v>
      </c>
      <c r="P92" s="233"/>
      <c r="Q92" s="233">
        <f>SUM(Q93:Q113)</f>
        <v>0</v>
      </c>
      <c r="R92" s="234"/>
      <c r="S92" s="234"/>
      <c r="T92" s="235"/>
      <c r="U92" s="229"/>
      <c r="V92" s="229">
        <f>SUM(V93:V113)</f>
        <v>28.55</v>
      </c>
      <c r="W92" s="229"/>
      <c r="X92" s="229"/>
      <c r="Y92" s="229"/>
      <c r="AG92" t="s">
        <v>200</v>
      </c>
    </row>
    <row r="93" spans="1:60" ht="22.5" outlineLevel="1" x14ac:dyDescent="0.2">
      <c r="A93" s="237">
        <v>25</v>
      </c>
      <c r="B93" s="238" t="s">
        <v>1534</v>
      </c>
      <c r="C93" s="253" t="s">
        <v>1535</v>
      </c>
      <c r="D93" s="239" t="s">
        <v>356</v>
      </c>
      <c r="E93" s="240">
        <v>20.2</v>
      </c>
      <c r="F93" s="241"/>
      <c r="G93" s="242">
        <f>ROUND(E93*F93,2)</f>
        <v>0</v>
      </c>
      <c r="H93" s="241"/>
      <c r="I93" s="242">
        <f>ROUND(E93*H93,2)</f>
        <v>0</v>
      </c>
      <c r="J93" s="241"/>
      <c r="K93" s="242">
        <f>ROUND(E93*J93,2)</f>
        <v>0</v>
      </c>
      <c r="L93" s="242">
        <v>21</v>
      </c>
      <c r="M93" s="242">
        <f>G93*(1+L93/100)</f>
        <v>0</v>
      </c>
      <c r="N93" s="240">
        <v>0.185</v>
      </c>
      <c r="O93" s="240">
        <f>ROUND(E93*N93,2)</f>
        <v>3.74</v>
      </c>
      <c r="P93" s="240">
        <v>0</v>
      </c>
      <c r="Q93" s="240">
        <f>ROUND(E93*P93,2)</f>
        <v>0</v>
      </c>
      <c r="R93" s="242" t="s">
        <v>1271</v>
      </c>
      <c r="S93" s="242" t="s">
        <v>205</v>
      </c>
      <c r="T93" s="243" t="s">
        <v>206</v>
      </c>
      <c r="U93" s="221">
        <v>0.33704000000000001</v>
      </c>
      <c r="V93" s="221">
        <f>ROUND(E93*U93,2)</f>
        <v>6.81</v>
      </c>
      <c r="W93" s="221"/>
      <c r="X93" s="221" t="s">
        <v>207</v>
      </c>
      <c r="Y93" s="221" t="s">
        <v>208</v>
      </c>
      <c r="Z93" s="210"/>
      <c r="AA93" s="210"/>
      <c r="AB93" s="210"/>
      <c r="AC93" s="210"/>
      <c r="AD93" s="210"/>
      <c r="AE93" s="210"/>
      <c r="AF93" s="210"/>
      <c r="AG93" s="210" t="s">
        <v>209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4" t="s">
        <v>1536</v>
      </c>
      <c r="D94" s="244"/>
      <c r="E94" s="244"/>
      <c r="F94" s="244"/>
      <c r="G94" s="244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211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5" t="s">
        <v>1537</v>
      </c>
      <c r="D95" s="223"/>
      <c r="E95" s="224">
        <v>20.2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213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6"/>
      <c r="D96" s="246"/>
      <c r="E96" s="246"/>
      <c r="F96" s="246"/>
      <c r="G96" s="246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214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37">
        <v>26</v>
      </c>
      <c r="B97" s="238" t="s">
        <v>1538</v>
      </c>
      <c r="C97" s="253" t="s">
        <v>1539</v>
      </c>
      <c r="D97" s="239" t="s">
        <v>356</v>
      </c>
      <c r="E97" s="240">
        <v>16.399999999999999</v>
      </c>
      <c r="F97" s="241"/>
      <c r="G97" s="242">
        <f>ROUND(E97*F97,2)</f>
        <v>0</v>
      </c>
      <c r="H97" s="241"/>
      <c r="I97" s="242">
        <f>ROUND(E97*H97,2)</f>
        <v>0</v>
      </c>
      <c r="J97" s="241"/>
      <c r="K97" s="242">
        <f>ROUND(E97*J97,2)</f>
        <v>0</v>
      </c>
      <c r="L97" s="242">
        <v>21</v>
      </c>
      <c r="M97" s="242">
        <f>G97*(1+L97/100)</f>
        <v>0</v>
      </c>
      <c r="N97" s="240">
        <v>0.10249999999999999</v>
      </c>
      <c r="O97" s="240">
        <f>ROUND(E97*N97,2)</f>
        <v>1.68</v>
      </c>
      <c r="P97" s="240">
        <v>0</v>
      </c>
      <c r="Q97" s="240">
        <f>ROUND(E97*P97,2)</f>
        <v>0</v>
      </c>
      <c r="R97" s="242" t="s">
        <v>1271</v>
      </c>
      <c r="S97" s="242" t="s">
        <v>205</v>
      </c>
      <c r="T97" s="243" t="s">
        <v>206</v>
      </c>
      <c r="U97" s="221">
        <v>0.22503999999999999</v>
      </c>
      <c r="V97" s="221">
        <f>ROUND(E97*U97,2)</f>
        <v>3.69</v>
      </c>
      <c r="W97" s="221"/>
      <c r="X97" s="221" t="s">
        <v>207</v>
      </c>
      <c r="Y97" s="221" t="s">
        <v>208</v>
      </c>
      <c r="Z97" s="210"/>
      <c r="AA97" s="210"/>
      <c r="AB97" s="210"/>
      <c r="AC97" s="210"/>
      <c r="AD97" s="210"/>
      <c r="AE97" s="210"/>
      <c r="AF97" s="210"/>
      <c r="AG97" s="210" t="s">
        <v>209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4" t="s">
        <v>1536</v>
      </c>
      <c r="D98" s="244"/>
      <c r="E98" s="244"/>
      <c r="F98" s="244"/>
      <c r="G98" s="244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211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5" t="s">
        <v>1540</v>
      </c>
      <c r="D99" s="223"/>
      <c r="E99" s="224">
        <v>16.399999999999999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213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6"/>
      <c r="D100" s="246"/>
      <c r="E100" s="246"/>
      <c r="F100" s="246"/>
      <c r="G100" s="246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214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37">
        <v>27</v>
      </c>
      <c r="B101" s="238" t="s">
        <v>1541</v>
      </c>
      <c r="C101" s="253" t="s">
        <v>1542</v>
      </c>
      <c r="D101" s="239" t="s">
        <v>356</v>
      </c>
      <c r="E101" s="240">
        <v>66.36</v>
      </c>
      <c r="F101" s="241"/>
      <c r="G101" s="242">
        <f>ROUND(E101*F101,2)</f>
        <v>0</v>
      </c>
      <c r="H101" s="241"/>
      <c r="I101" s="242">
        <f>ROUND(E101*H101,2)</f>
        <v>0</v>
      </c>
      <c r="J101" s="241"/>
      <c r="K101" s="242">
        <f>ROUND(E101*J101,2)</f>
        <v>0</v>
      </c>
      <c r="L101" s="242">
        <v>21</v>
      </c>
      <c r="M101" s="242">
        <f>G101*(1+L101/100)</f>
        <v>0</v>
      </c>
      <c r="N101" s="240">
        <v>0.188</v>
      </c>
      <c r="O101" s="240">
        <f>ROUND(E101*N101,2)</f>
        <v>12.48</v>
      </c>
      <c r="P101" s="240">
        <v>0</v>
      </c>
      <c r="Q101" s="240">
        <f>ROUND(E101*P101,2)</f>
        <v>0</v>
      </c>
      <c r="R101" s="242" t="s">
        <v>1271</v>
      </c>
      <c r="S101" s="242" t="s">
        <v>205</v>
      </c>
      <c r="T101" s="243" t="s">
        <v>206</v>
      </c>
      <c r="U101" s="221">
        <v>0.27200000000000002</v>
      </c>
      <c r="V101" s="221">
        <f>ROUND(E101*U101,2)</f>
        <v>18.05</v>
      </c>
      <c r="W101" s="221"/>
      <c r="X101" s="221" t="s">
        <v>207</v>
      </c>
      <c r="Y101" s="221" t="s">
        <v>208</v>
      </c>
      <c r="Z101" s="210"/>
      <c r="AA101" s="210"/>
      <c r="AB101" s="210"/>
      <c r="AC101" s="210"/>
      <c r="AD101" s="210"/>
      <c r="AE101" s="210"/>
      <c r="AF101" s="210"/>
      <c r="AG101" s="210" t="s">
        <v>209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4" t="s">
        <v>1536</v>
      </c>
      <c r="D102" s="244"/>
      <c r="E102" s="244"/>
      <c r="F102" s="244"/>
      <c r="G102" s="244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211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5" t="s">
        <v>1543</v>
      </c>
      <c r="D103" s="223"/>
      <c r="E103" s="224">
        <v>66.36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213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6"/>
      <c r="D104" s="246"/>
      <c r="E104" s="246"/>
      <c r="F104" s="246"/>
      <c r="G104" s="246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214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37">
        <v>28</v>
      </c>
      <c r="B105" s="238" t="s">
        <v>1544</v>
      </c>
      <c r="C105" s="253" t="s">
        <v>1545</v>
      </c>
      <c r="D105" s="239" t="s">
        <v>366</v>
      </c>
      <c r="E105" s="240">
        <v>24.24</v>
      </c>
      <c r="F105" s="241"/>
      <c r="G105" s="242">
        <f>ROUND(E105*F105,2)</f>
        <v>0</v>
      </c>
      <c r="H105" s="241"/>
      <c r="I105" s="242">
        <f>ROUND(E105*H105,2)</f>
        <v>0</v>
      </c>
      <c r="J105" s="241"/>
      <c r="K105" s="242">
        <f>ROUND(E105*J105,2)</f>
        <v>0</v>
      </c>
      <c r="L105" s="242">
        <v>21</v>
      </c>
      <c r="M105" s="242">
        <f>G105*(1+L105/100)</f>
        <v>0</v>
      </c>
      <c r="N105" s="240">
        <v>4.2099999999999999E-2</v>
      </c>
      <c r="O105" s="240">
        <f>ROUND(E105*N105,2)</f>
        <v>1.02</v>
      </c>
      <c r="P105" s="240">
        <v>0</v>
      </c>
      <c r="Q105" s="240">
        <f>ROUND(E105*P105,2)</f>
        <v>0</v>
      </c>
      <c r="R105" s="242" t="s">
        <v>371</v>
      </c>
      <c r="S105" s="242" t="s">
        <v>205</v>
      </c>
      <c r="T105" s="243" t="s">
        <v>206</v>
      </c>
      <c r="U105" s="221">
        <v>0</v>
      </c>
      <c r="V105" s="221">
        <f>ROUND(E105*U105,2)</f>
        <v>0</v>
      </c>
      <c r="W105" s="221"/>
      <c r="X105" s="221" t="s">
        <v>372</v>
      </c>
      <c r="Y105" s="221" t="s">
        <v>208</v>
      </c>
      <c r="Z105" s="210"/>
      <c r="AA105" s="210"/>
      <c r="AB105" s="210"/>
      <c r="AC105" s="210"/>
      <c r="AD105" s="210"/>
      <c r="AE105" s="210"/>
      <c r="AF105" s="210"/>
      <c r="AG105" s="210" t="s">
        <v>373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5" t="s">
        <v>1546</v>
      </c>
      <c r="D106" s="223"/>
      <c r="E106" s="224">
        <v>24.24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213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6"/>
      <c r="D107" s="246"/>
      <c r="E107" s="246"/>
      <c r="F107" s="246"/>
      <c r="G107" s="246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214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7">
        <v>29</v>
      </c>
      <c r="B108" s="238" t="s">
        <v>1547</v>
      </c>
      <c r="C108" s="253" t="s">
        <v>1548</v>
      </c>
      <c r="D108" s="239" t="s">
        <v>366</v>
      </c>
      <c r="E108" s="240">
        <v>39.36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21</v>
      </c>
      <c r="M108" s="242">
        <f>G108*(1+L108/100)</f>
        <v>0</v>
      </c>
      <c r="N108" s="240">
        <v>1.46E-2</v>
      </c>
      <c r="O108" s="240">
        <f>ROUND(E108*N108,2)</f>
        <v>0.56999999999999995</v>
      </c>
      <c r="P108" s="240">
        <v>0</v>
      </c>
      <c r="Q108" s="240">
        <f>ROUND(E108*P108,2)</f>
        <v>0</v>
      </c>
      <c r="R108" s="242" t="s">
        <v>371</v>
      </c>
      <c r="S108" s="242" t="s">
        <v>205</v>
      </c>
      <c r="T108" s="243" t="s">
        <v>206</v>
      </c>
      <c r="U108" s="221">
        <v>0</v>
      </c>
      <c r="V108" s="221">
        <f>ROUND(E108*U108,2)</f>
        <v>0</v>
      </c>
      <c r="W108" s="221"/>
      <c r="X108" s="221" t="s">
        <v>372</v>
      </c>
      <c r="Y108" s="221" t="s">
        <v>208</v>
      </c>
      <c r="Z108" s="210"/>
      <c r="AA108" s="210"/>
      <c r="AB108" s="210"/>
      <c r="AC108" s="210"/>
      <c r="AD108" s="210"/>
      <c r="AE108" s="210"/>
      <c r="AF108" s="210"/>
      <c r="AG108" s="210" t="s">
        <v>373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5" t="s">
        <v>1549</v>
      </c>
      <c r="D109" s="223"/>
      <c r="E109" s="224">
        <v>39.36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213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6"/>
      <c r="D110" s="246"/>
      <c r="E110" s="246"/>
      <c r="F110" s="246"/>
      <c r="G110" s="246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214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37">
        <v>30</v>
      </c>
      <c r="B111" s="238" t="s">
        <v>1550</v>
      </c>
      <c r="C111" s="253" t="s">
        <v>1551</v>
      </c>
      <c r="D111" s="239" t="s">
        <v>366</v>
      </c>
      <c r="E111" s="240">
        <v>76.313999999999993</v>
      </c>
      <c r="F111" s="241"/>
      <c r="G111" s="242">
        <f>ROUND(E111*F111,2)</f>
        <v>0</v>
      </c>
      <c r="H111" s="241"/>
      <c r="I111" s="242">
        <f>ROUND(E111*H111,2)</f>
        <v>0</v>
      </c>
      <c r="J111" s="241"/>
      <c r="K111" s="242">
        <f>ROUND(E111*J111,2)</f>
        <v>0</v>
      </c>
      <c r="L111" s="242">
        <v>21</v>
      </c>
      <c r="M111" s="242">
        <f>G111*(1+L111/100)</f>
        <v>0</v>
      </c>
      <c r="N111" s="240">
        <v>5.8000000000000003E-2</v>
      </c>
      <c r="O111" s="240">
        <f>ROUND(E111*N111,2)</f>
        <v>4.43</v>
      </c>
      <c r="P111" s="240">
        <v>0</v>
      </c>
      <c r="Q111" s="240">
        <f>ROUND(E111*P111,2)</f>
        <v>0</v>
      </c>
      <c r="R111" s="242" t="s">
        <v>371</v>
      </c>
      <c r="S111" s="242" t="s">
        <v>205</v>
      </c>
      <c r="T111" s="243" t="s">
        <v>206</v>
      </c>
      <c r="U111" s="221">
        <v>0</v>
      </c>
      <c r="V111" s="221">
        <f>ROUND(E111*U111,2)</f>
        <v>0</v>
      </c>
      <c r="W111" s="221"/>
      <c r="X111" s="221" t="s">
        <v>372</v>
      </c>
      <c r="Y111" s="221" t="s">
        <v>208</v>
      </c>
      <c r="Z111" s="210"/>
      <c r="AA111" s="210"/>
      <c r="AB111" s="210"/>
      <c r="AC111" s="210"/>
      <c r="AD111" s="210"/>
      <c r="AE111" s="210"/>
      <c r="AF111" s="210"/>
      <c r="AG111" s="210" t="s">
        <v>373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5" t="s">
        <v>1552</v>
      </c>
      <c r="D112" s="223"/>
      <c r="E112" s="224">
        <v>76.313999999999993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213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6"/>
      <c r="D113" s="246"/>
      <c r="E113" s="246"/>
      <c r="F113" s="246"/>
      <c r="G113" s="246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214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">
      <c r="A114" s="230" t="s">
        <v>199</v>
      </c>
      <c r="B114" s="231" t="s">
        <v>121</v>
      </c>
      <c r="C114" s="252" t="s">
        <v>122</v>
      </c>
      <c r="D114" s="232"/>
      <c r="E114" s="233"/>
      <c r="F114" s="234"/>
      <c r="G114" s="234">
        <f>SUMIF(AG115:AG117,"&lt;&gt;NOR",G115:G117)</f>
        <v>0</v>
      </c>
      <c r="H114" s="234"/>
      <c r="I114" s="234">
        <f>SUM(I115:I117)</f>
        <v>0</v>
      </c>
      <c r="J114" s="234"/>
      <c r="K114" s="234">
        <f>SUM(K115:K117)</f>
        <v>0</v>
      </c>
      <c r="L114" s="234"/>
      <c r="M114" s="234">
        <f>SUM(M115:M117)</f>
        <v>0</v>
      </c>
      <c r="N114" s="233"/>
      <c r="O114" s="233">
        <f>SUM(O115:O117)</f>
        <v>0</v>
      </c>
      <c r="P114" s="233"/>
      <c r="Q114" s="233">
        <f>SUM(Q115:Q117)</f>
        <v>0</v>
      </c>
      <c r="R114" s="234"/>
      <c r="S114" s="234"/>
      <c r="T114" s="235"/>
      <c r="U114" s="229"/>
      <c r="V114" s="229">
        <f>SUM(V115:V117)</f>
        <v>133.78</v>
      </c>
      <c r="W114" s="229"/>
      <c r="X114" s="229"/>
      <c r="Y114" s="229"/>
      <c r="AG114" t="s">
        <v>200</v>
      </c>
    </row>
    <row r="115" spans="1:60" outlineLevel="1" x14ac:dyDescent="0.2">
      <c r="A115" s="237">
        <v>31</v>
      </c>
      <c r="B115" s="238" t="s">
        <v>1553</v>
      </c>
      <c r="C115" s="253" t="s">
        <v>1554</v>
      </c>
      <c r="D115" s="239" t="s">
        <v>263</v>
      </c>
      <c r="E115" s="240">
        <v>343.01895000000002</v>
      </c>
      <c r="F115" s="241"/>
      <c r="G115" s="242">
        <f>ROUND(E115*F115,2)</f>
        <v>0</v>
      </c>
      <c r="H115" s="241"/>
      <c r="I115" s="242">
        <f>ROUND(E115*H115,2)</f>
        <v>0</v>
      </c>
      <c r="J115" s="241"/>
      <c r="K115" s="242">
        <f>ROUND(E115*J115,2)</f>
        <v>0</v>
      </c>
      <c r="L115" s="242">
        <v>21</v>
      </c>
      <c r="M115" s="242">
        <f>G115*(1+L115/100)</f>
        <v>0</v>
      </c>
      <c r="N115" s="240">
        <v>0</v>
      </c>
      <c r="O115" s="240">
        <f>ROUND(E115*N115,2)</f>
        <v>0</v>
      </c>
      <c r="P115" s="240">
        <v>0</v>
      </c>
      <c r="Q115" s="240">
        <f>ROUND(E115*P115,2)</f>
        <v>0</v>
      </c>
      <c r="R115" s="242" t="s">
        <v>1271</v>
      </c>
      <c r="S115" s="242" t="s">
        <v>205</v>
      </c>
      <c r="T115" s="243" t="s">
        <v>206</v>
      </c>
      <c r="U115" s="221">
        <v>0.39</v>
      </c>
      <c r="V115" s="221">
        <f>ROUND(E115*U115,2)</f>
        <v>133.78</v>
      </c>
      <c r="W115" s="221"/>
      <c r="X115" s="221" t="s">
        <v>795</v>
      </c>
      <c r="Y115" s="221" t="s">
        <v>208</v>
      </c>
      <c r="Z115" s="210"/>
      <c r="AA115" s="210"/>
      <c r="AB115" s="210"/>
      <c r="AC115" s="210"/>
      <c r="AD115" s="210"/>
      <c r="AE115" s="210"/>
      <c r="AF115" s="210"/>
      <c r="AG115" s="210" t="s">
        <v>796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54" t="s">
        <v>1555</v>
      </c>
      <c r="D116" s="244"/>
      <c r="E116" s="244"/>
      <c r="F116" s="244"/>
      <c r="G116" s="244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211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6"/>
      <c r="D117" s="246"/>
      <c r="E117" s="246"/>
      <c r="F117" s="246"/>
      <c r="G117" s="246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214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x14ac:dyDescent="0.2">
      <c r="A118" s="230" t="s">
        <v>199</v>
      </c>
      <c r="B118" s="231" t="s">
        <v>167</v>
      </c>
      <c r="C118" s="252" t="s">
        <v>168</v>
      </c>
      <c r="D118" s="232"/>
      <c r="E118" s="233"/>
      <c r="F118" s="234"/>
      <c r="G118" s="234">
        <f>SUMIF(AG119:AG125,"&lt;&gt;NOR",G119:G125)</f>
        <v>0</v>
      </c>
      <c r="H118" s="234"/>
      <c r="I118" s="234">
        <f>SUM(I119:I125)</f>
        <v>0</v>
      </c>
      <c r="J118" s="234"/>
      <c r="K118" s="234">
        <f>SUM(K119:K125)</f>
        <v>0</v>
      </c>
      <c r="L118" s="234"/>
      <c r="M118" s="234">
        <f>SUM(M119:M125)</f>
        <v>0</v>
      </c>
      <c r="N118" s="233"/>
      <c r="O118" s="233">
        <f>SUM(O119:O125)</f>
        <v>0</v>
      </c>
      <c r="P118" s="233"/>
      <c r="Q118" s="233">
        <f>SUM(Q119:Q125)</f>
        <v>0</v>
      </c>
      <c r="R118" s="234"/>
      <c r="S118" s="234"/>
      <c r="T118" s="235"/>
      <c r="U118" s="229"/>
      <c r="V118" s="229">
        <f>SUM(V119:V125)</f>
        <v>18</v>
      </c>
      <c r="W118" s="229"/>
      <c r="X118" s="229"/>
      <c r="Y118" s="229"/>
      <c r="AG118" t="s">
        <v>200</v>
      </c>
    </row>
    <row r="119" spans="1:60" outlineLevel="1" x14ac:dyDescent="0.2">
      <c r="A119" s="237">
        <v>32</v>
      </c>
      <c r="B119" s="238" t="s">
        <v>1269</v>
      </c>
      <c r="C119" s="253" t="s">
        <v>1270</v>
      </c>
      <c r="D119" s="239" t="s">
        <v>263</v>
      </c>
      <c r="E119" s="240">
        <v>5.4539999999999997</v>
      </c>
      <c r="F119" s="241"/>
      <c r="G119" s="242">
        <f>ROUND(E119*F119,2)</f>
        <v>0</v>
      </c>
      <c r="H119" s="241"/>
      <c r="I119" s="242">
        <f>ROUND(E119*H119,2)</f>
        <v>0</v>
      </c>
      <c r="J119" s="241"/>
      <c r="K119" s="242">
        <f>ROUND(E119*J119,2)</f>
        <v>0</v>
      </c>
      <c r="L119" s="242">
        <v>21</v>
      </c>
      <c r="M119" s="242">
        <f>G119*(1+L119/100)</f>
        <v>0</v>
      </c>
      <c r="N119" s="240">
        <v>0</v>
      </c>
      <c r="O119" s="240">
        <f>ROUND(E119*N119,2)</f>
        <v>0</v>
      </c>
      <c r="P119" s="240">
        <v>0</v>
      </c>
      <c r="Q119" s="240">
        <f>ROUND(E119*P119,2)</f>
        <v>0</v>
      </c>
      <c r="R119" s="242" t="s">
        <v>1271</v>
      </c>
      <c r="S119" s="242" t="s">
        <v>205</v>
      </c>
      <c r="T119" s="243" t="s">
        <v>206</v>
      </c>
      <c r="U119" s="221">
        <v>0.68799999999999994</v>
      </c>
      <c r="V119" s="221">
        <f>ROUND(E119*U119,2)</f>
        <v>3.75</v>
      </c>
      <c r="W119" s="221"/>
      <c r="X119" s="221" t="s">
        <v>1272</v>
      </c>
      <c r="Y119" s="221" t="s">
        <v>208</v>
      </c>
      <c r="Z119" s="210"/>
      <c r="AA119" s="210"/>
      <c r="AB119" s="210"/>
      <c r="AC119" s="210"/>
      <c r="AD119" s="210"/>
      <c r="AE119" s="210"/>
      <c r="AF119" s="210"/>
      <c r="AG119" s="210" t="s">
        <v>1273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54" t="s">
        <v>1274</v>
      </c>
      <c r="D120" s="244"/>
      <c r="E120" s="244"/>
      <c r="F120" s="244"/>
      <c r="G120" s="244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211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6"/>
      <c r="D121" s="246"/>
      <c r="E121" s="246"/>
      <c r="F121" s="246"/>
      <c r="G121" s="246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214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7">
        <v>33</v>
      </c>
      <c r="B122" s="238" t="s">
        <v>1556</v>
      </c>
      <c r="C122" s="253" t="s">
        <v>1557</v>
      </c>
      <c r="D122" s="239" t="s">
        <v>263</v>
      </c>
      <c r="E122" s="240">
        <v>5.4539999999999997</v>
      </c>
      <c r="F122" s="241"/>
      <c r="G122" s="242">
        <f>ROUND(E122*F122,2)</f>
        <v>0</v>
      </c>
      <c r="H122" s="241"/>
      <c r="I122" s="242">
        <f>ROUND(E122*H122,2)</f>
        <v>0</v>
      </c>
      <c r="J122" s="241"/>
      <c r="K122" s="242">
        <f>ROUND(E122*J122,2)</f>
        <v>0</v>
      </c>
      <c r="L122" s="242">
        <v>21</v>
      </c>
      <c r="M122" s="242">
        <f>G122*(1+L122/100)</f>
        <v>0</v>
      </c>
      <c r="N122" s="240">
        <v>0</v>
      </c>
      <c r="O122" s="240">
        <f>ROUND(E122*N122,2)</f>
        <v>0</v>
      </c>
      <c r="P122" s="240">
        <v>0</v>
      </c>
      <c r="Q122" s="240">
        <f>ROUND(E122*P122,2)</f>
        <v>0</v>
      </c>
      <c r="R122" s="242"/>
      <c r="S122" s="242" t="s">
        <v>205</v>
      </c>
      <c r="T122" s="243" t="s">
        <v>206</v>
      </c>
      <c r="U122" s="221">
        <v>2.6120000000000001</v>
      </c>
      <c r="V122" s="221">
        <f>ROUND(E122*U122,2)</f>
        <v>14.25</v>
      </c>
      <c r="W122" s="221"/>
      <c r="X122" s="221" t="s">
        <v>1272</v>
      </c>
      <c r="Y122" s="221" t="s">
        <v>208</v>
      </c>
      <c r="Z122" s="210"/>
      <c r="AA122" s="210"/>
      <c r="AB122" s="210"/>
      <c r="AC122" s="210"/>
      <c r="AD122" s="210"/>
      <c r="AE122" s="210"/>
      <c r="AF122" s="210"/>
      <c r="AG122" s="210" t="s">
        <v>1273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7"/>
      <c r="D123" s="248"/>
      <c r="E123" s="248"/>
      <c r="F123" s="248"/>
      <c r="G123" s="248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214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7">
        <v>34</v>
      </c>
      <c r="B124" s="238" t="s">
        <v>1558</v>
      </c>
      <c r="C124" s="253" t="s">
        <v>1559</v>
      </c>
      <c r="D124" s="239" t="s">
        <v>263</v>
      </c>
      <c r="E124" s="240">
        <v>5.4539999999999997</v>
      </c>
      <c r="F124" s="241"/>
      <c r="G124" s="242">
        <f>ROUND(E124*F124,2)</f>
        <v>0</v>
      </c>
      <c r="H124" s="241"/>
      <c r="I124" s="242">
        <f>ROUND(E124*H124,2)</f>
        <v>0</v>
      </c>
      <c r="J124" s="241"/>
      <c r="K124" s="242">
        <f>ROUND(E124*J124,2)</f>
        <v>0</v>
      </c>
      <c r="L124" s="242">
        <v>21</v>
      </c>
      <c r="M124" s="242">
        <f>G124*(1+L124/100)</f>
        <v>0</v>
      </c>
      <c r="N124" s="240">
        <v>0</v>
      </c>
      <c r="O124" s="240">
        <f>ROUND(E124*N124,2)</f>
        <v>0</v>
      </c>
      <c r="P124" s="240">
        <v>0</v>
      </c>
      <c r="Q124" s="240">
        <f>ROUND(E124*P124,2)</f>
        <v>0</v>
      </c>
      <c r="R124" s="242" t="s">
        <v>779</v>
      </c>
      <c r="S124" s="242" t="s">
        <v>205</v>
      </c>
      <c r="T124" s="243" t="s">
        <v>206</v>
      </c>
      <c r="U124" s="221">
        <v>0</v>
      </c>
      <c r="V124" s="221">
        <f>ROUND(E124*U124,2)</f>
        <v>0</v>
      </c>
      <c r="W124" s="221"/>
      <c r="X124" s="221" t="s">
        <v>1272</v>
      </c>
      <c r="Y124" s="221" t="s">
        <v>208</v>
      </c>
      <c r="Z124" s="210"/>
      <c r="AA124" s="210"/>
      <c r="AB124" s="210"/>
      <c r="AC124" s="210"/>
      <c r="AD124" s="210"/>
      <c r="AE124" s="210"/>
      <c r="AF124" s="210"/>
      <c r="AG124" s="210" t="s">
        <v>1273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7"/>
      <c r="D125" s="248"/>
      <c r="E125" s="248"/>
      <c r="F125" s="248"/>
      <c r="G125" s="248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214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x14ac:dyDescent="0.2">
      <c r="A126" s="230" t="s">
        <v>199</v>
      </c>
      <c r="B126" s="231" t="s">
        <v>170</v>
      </c>
      <c r="C126" s="252" t="s">
        <v>27</v>
      </c>
      <c r="D126" s="232"/>
      <c r="E126" s="233"/>
      <c r="F126" s="234"/>
      <c r="G126" s="234">
        <f>SUMIF(AG127:AG135,"&lt;&gt;NOR",G127:G135)</f>
        <v>0</v>
      </c>
      <c r="H126" s="234"/>
      <c r="I126" s="234">
        <f>SUM(I127:I135)</f>
        <v>0</v>
      </c>
      <c r="J126" s="234"/>
      <c r="K126" s="234">
        <f>SUM(K127:K135)</f>
        <v>0</v>
      </c>
      <c r="L126" s="234"/>
      <c r="M126" s="234">
        <f>SUM(M127:M135)</f>
        <v>0</v>
      </c>
      <c r="N126" s="233"/>
      <c r="O126" s="233">
        <f>SUM(O127:O135)</f>
        <v>0</v>
      </c>
      <c r="P126" s="233"/>
      <c r="Q126" s="233">
        <f>SUM(Q127:Q135)</f>
        <v>0</v>
      </c>
      <c r="R126" s="234"/>
      <c r="S126" s="234"/>
      <c r="T126" s="235"/>
      <c r="U126" s="229"/>
      <c r="V126" s="229">
        <f>SUM(V127:V135)</f>
        <v>0</v>
      </c>
      <c r="W126" s="229"/>
      <c r="X126" s="229"/>
      <c r="Y126" s="229"/>
      <c r="AG126" t="s">
        <v>200</v>
      </c>
    </row>
    <row r="127" spans="1:60" outlineLevel="1" x14ac:dyDescent="0.2">
      <c r="A127" s="237">
        <v>35</v>
      </c>
      <c r="B127" s="238" t="s">
        <v>1284</v>
      </c>
      <c r="C127" s="253" t="s">
        <v>1285</v>
      </c>
      <c r="D127" s="239" t="s">
        <v>1286</v>
      </c>
      <c r="E127" s="240">
        <v>1</v>
      </c>
      <c r="F127" s="241"/>
      <c r="G127" s="242">
        <f>ROUND(E127*F127,2)</f>
        <v>0</v>
      </c>
      <c r="H127" s="241"/>
      <c r="I127" s="242">
        <f>ROUND(E127*H127,2)</f>
        <v>0</v>
      </c>
      <c r="J127" s="241"/>
      <c r="K127" s="242">
        <f>ROUND(E127*J127,2)</f>
        <v>0</v>
      </c>
      <c r="L127" s="242">
        <v>21</v>
      </c>
      <c r="M127" s="242">
        <f>G127*(1+L127/100)</f>
        <v>0</v>
      </c>
      <c r="N127" s="240">
        <v>0</v>
      </c>
      <c r="O127" s="240">
        <f>ROUND(E127*N127,2)</f>
        <v>0</v>
      </c>
      <c r="P127" s="240">
        <v>0</v>
      </c>
      <c r="Q127" s="240">
        <f>ROUND(E127*P127,2)</f>
        <v>0</v>
      </c>
      <c r="R127" s="242"/>
      <c r="S127" s="242" t="s">
        <v>205</v>
      </c>
      <c r="T127" s="243" t="s">
        <v>349</v>
      </c>
      <c r="U127" s="221">
        <v>0</v>
      </c>
      <c r="V127" s="221">
        <f>ROUND(E127*U127,2)</f>
        <v>0</v>
      </c>
      <c r="W127" s="221"/>
      <c r="X127" s="221" t="s">
        <v>1287</v>
      </c>
      <c r="Y127" s="221" t="s">
        <v>208</v>
      </c>
      <c r="Z127" s="210"/>
      <c r="AA127" s="210"/>
      <c r="AB127" s="210"/>
      <c r="AC127" s="210"/>
      <c r="AD127" s="210"/>
      <c r="AE127" s="210"/>
      <c r="AF127" s="210"/>
      <c r="AG127" s="210" t="s">
        <v>1288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9" t="s">
        <v>1289</v>
      </c>
      <c r="D128" s="250"/>
      <c r="E128" s="250"/>
      <c r="F128" s="250"/>
      <c r="G128" s="250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260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6"/>
      <c r="D129" s="246"/>
      <c r="E129" s="246"/>
      <c r="F129" s="246"/>
      <c r="G129" s="246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214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7">
        <v>36</v>
      </c>
      <c r="B130" s="238" t="s">
        <v>1290</v>
      </c>
      <c r="C130" s="253" t="s">
        <v>1291</v>
      </c>
      <c r="D130" s="239" t="s">
        <v>1286</v>
      </c>
      <c r="E130" s="240">
        <v>1</v>
      </c>
      <c r="F130" s="241"/>
      <c r="G130" s="242">
        <f>ROUND(E130*F130,2)</f>
        <v>0</v>
      </c>
      <c r="H130" s="241"/>
      <c r="I130" s="242">
        <f>ROUND(E130*H130,2)</f>
        <v>0</v>
      </c>
      <c r="J130" s="241"/>
      <c r="K130" s="242">
        <f>ROUND(E130*J130,2)</f>
        <v>0</v>
      </c>
      <c r="L130" s="242">
        <v>21</v>
      </c>
      <c r="M130" s="242">
        <f>G130*(1+L130/100)</f>
        <v>0</v>
      </c>
      <c r="N130" s="240">
        <v>0</v>
      </c>
      <c r="O130" s="240">
        <f>ROUND(E130*N130,2)</f>
        <v>0</v>
      </c>
      <c r="P130" s="240">
        <v>0</v>
      </c>
      <c r="Q130" s="240">
        <f>ROUND(E130*P130,2)</f>
        <v>0</v>
      </c>
      <c r="R130" s="242"/>
      <c r="S130" s="242" t="s">
        <v>205</v>
      </c>
      <c r="T130" s="243" t="s">
        <v>349</v>
      </c>
      <c r="U130" s="221">
        <v>0</v>
      </c>
      <c r="V130" s="221">
        <f>ROUND(E130*U130,2)</f>
        <v>0</v>
      </c>
      <c r="W130" s="221"/>
      <c r="X130" s="221" t="s">
        <v>1287</v>
      </c>
      <c r="Y130" s="221" t="s">
        <v>208</v>
      </c>
      <c r="Z130" s="210"/>
      <c r="AA130" s="210"/>
      <c r="AB130" s="210"/>
      <c r="AC130" s="210"/>
      <c r="AD130" s="210"/>
      <c r="AE130" s="210"/>
      <c r="AF130" s="210"/>
      <c r="AG130" s="210" t="s">
        <v>1288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33.75" outlineLevel="2" x14ac:dyDescent="0.2">
      <c r="A131" s="217"/>
      <c r="B131" s="218"/>
      <c r="C131" s="259" t="s">
        <v>1292</v>
      </c>
      <c r="D131" s="250"/>
      <c r="E131" s="250"/>
      <c r="F131" s="250"/>
      <c r="G131" s="250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260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47" t="str">
        <f>C131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6"/>
      <c r="D132" s="246"/>
      <c r="E132" s="246"/>
      <c r="F132" s="246"/>
      <c r="G132" s="246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214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37">
        <v>37</v>
      </c>
      <c r="B133" s="238" t="s">
        <v>1293</v>
      </c>
      <c r="C133" s="253" t="s">
        <v>1294</v>
      </c>
      <c r="D133" s="239" t="s">
        <v>1286</v>
      </c>
      <c r="E133" s="240">
        <v>0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21</v>
      </c>
      <c r="M133" s="242">
        <f>G133*(1+L133/100)</f>
        <v>0</v>
      </c>
      <c r="N133" s="240">
        <v>0</v>
      </c>
      <c r="O133" s="240">
        <f>ROUND(E133*N133,2)</f>
        <v>0</v>
      </c>
      <c r="P133" s="240">
        <v>0</v>
      </c>
      <c r="Q133" s="240">
        <f>ROUND(E133*P133,2)</f>
        <v>0</v>
      </c>
      <c r="R133" s="242"/>
      <c r="S133" s="242" t="s">
        <v>205</v>
      </c>
      <c r="T133" s="243" t="s">
        <v>349</v>
      </c>
      <c r="U133" s="221">
        <v>0</v>
      </c>
      <c r="V133" s="221">
        <f>ROUND(E133*U133,2)</f>
        <v>0</v>
      </c>
      <c r="W133" s="221"/>
      <c r="X133" s="221" t="s">
        <v>1287</v>
      </c>
      <c r="Y133" s="221" t="s">
        <v>208</v>
      </c>
      <c r="Z133" s="210"/>
      <c r="AA133" s="210"/>
      <c r="AB133" s="210"/>
      <c r="AC133" s="210"/>
      <c r="AD133" s="210"/>
      <c r="AE133" s="210"/>
      <c r="AF133" s="210"/>
      <c r="AG133" s="210" t="s">
        <v>1560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59" t="s">
        <v>1295</v>
      </c>
      <c r="D134" s="250"/>
      <c r="E134" s="250"/>
      <c r="F134" s="250"/>
      <c r="G134" s="250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260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6"/>
      <c r="D135" s="246"/>
      <c r="E135" s="246"/>
      <c r="F135" s="246"/>
      <c r="G135" s="246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214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x14ac:dyDescent="0.2">
      <c r="A136" s="3"/>
      <c r="B136" s="4"/>
      <c r="C136" s="265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v>15</v>
      </c>
      <c r="AF136">
        <v>21</v>
      </c>
      <c r="AG136" t="s">
        <v>185</v>
      </c>
    </row>
    <row r="137" spans="1:60" x14ac:dyDescent="0.2">
      <c r="A137" s="213"/>
      <c r="B137" s="214" t="s">
        <v>29</v>
      </c>
      <c r="C137" s="266"/>
      <c r="D137" s="215"/>
      <c r="E137" s="216"/>
      <c r="F137" s="216"/>
      <c r="G137" s="236">
        <f>G8+G28+G34+G92+G114+G118+G126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f>SUMIF(L7:L135,AE136,G7:G135)</f>
        <v>0</v>
      </c>
      <c r="AF137">
        <f>SUMIF(L7:L135,AF136,G7:G135)</f>
        <v>0</v>
      </c>
      <c r="AG137" t="s">
        <v>1296</v>
      </c>
    </row>
    <row r="138" spans="1:60" x14ac:dyDescent="0.2">
      <c r="C138" s="267"/>
      <c r="D138" s="10"/>
      <c r="AG138" t="s">
        <v>1298</v>
      </c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CLQdY0H1DERKRFQK7m7US3oNtbU+5CtlpHMSrChlni/S7/nEw8kwFcRR7OwU88GDcfeTJhk0LPKaZQYaEJozQ==" saltValue="IwvtXeRiNq0Tgn9s1NkPIw==" spinCount="100000" sheet="1" formatRows="0"/>
  <mergeCells count="60">
    <mergeCell ref="C128:G128"/>
    <mergeCell ref="C129:G129"/>
    <mergeCell ref="C131:G131"/>
    <mergeCell ref="C132:G132"/>
    <mergeCell ref="C134:G134"/>
    <mergeCell ref="C135:G135"/>
    <mergeCell ref="C116:G116"/>
    <mergeCell ref="C117:G117"/>
    <mergeCell ref="C120:G120"/>
    <mergeCell ref="C121:G121"/>
    <mergeCell ref="C123:G123"/>
    <mergeCell ref="C125:G125"/>
    <mergeCell ref="C100:G100"/>
    <mergeCell ref="C102:G102"/>
    <mergeCell ref="C104:G104"/>
    <mergeCell ref="C107:G107"/>
    <mergeCell ref="C110:G110"/>
    <mergeCell ref="C113:G113"/>
    <mergeCell ref="C85:G85"/>
    <mergeCell ref="C88:G88"/>
    <mergeCell ref="C91:G91"/>
    <mergeCell ref="C94:G94"/>
    <mergeCell ref="C96:G96"/>
    <mergeCell ref="C98:G98"/>
    <mergeCell ref="C67:G67"/>
    <mergeCell ref="C70:G70"/>
    <mergeCell ref="C73:G73"/>
    <mergeCell ref="C76:G76"/>
    <mergeCell ref="C79:G79"/>
    <mergeCell ref="C82:G82"/>
    <mergeCell ref="C55:G55"/>
    <mergeCell ref="C57:G57"/>
    <mergeCell ref="C59:G59"/>
    <mergeCell ref="C61:G61"/>
    <mergeCell ref="C63:G63"/>
    <mergeCell ref="C65:G65"/>
    <mergeCell ref="C40:G40"/>
    <mergeCell ref="C42:G42"/>
    <mergeCell ref="C44:G44"/>
    <mergeCell ref="C46:G46"/>
    <mergeCell ref="C49:G49"/>
    <mergeCell ref="C52:G52"/>
    <mergeCell ref="C25:G25"/>
    <mergeCell ref="C27:G27"/>
    <mergeCell ref="C30:G30"/>
    <mergeCell ref="C33:G33"/>
    <mergeCell ref="C36:G36"/>
    <mergeCell ref="C38:G38"/>
    <mergeCell ref="C14:G14"/>
    <mergeCell ref="C17:G17"/>
    <mergeCell ref="C19:G19"/>
    <mergeCell ref="C20:G20"/>
    <mergeCell ref="C22:G22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757EF-BC95-4EC0-B50C-420A30084EC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172</v>
      </c>
      <c r="B1" s="195"/>
      <c r="C1" s="195"/>
      <c r="D1" s="195"/>
      <c r="E1" s="195"/>
      <c r="F1" s="195"/>
      <c r="G1" s="195"/>
      <c r="AG1" t="s">
        <v>173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174</v>
      </c>
    </row>
    <row r="3" spans="1:60" ht="24.95" customHeight="1" x14ac:dyDescent="0.2">
      <c r="A3" s="196" t="s">
        <v>8</v>
      </c>
      <c r="B3" s="49" t="s">
        <v>59</v>
      </c>
      <c r="C3" s="199" t="s">
        <v>60</v>
      </c>
      <c r="D3" s="197"/>
      <c r="E3" s="197"/>
      <c r="F3" s="197"/>
      <c r="G3" s="198"/>
      <c r="AC3" s="174" t="s">
        <v>174</v>
      </c>
      <c r="AG3" t="s">
        <v>175</v>
      </c>
    </row>
    <row r="4" spans="1:60" ht="24.95" customHeight="1" x14ac:dyDescent="0.2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176</v>
      </c>
    </row>
    <row r="5" spans="1:60" x14ac:dyDescent="0.2">
      <c r="D5" s="10"/>
    </row>
    <row r="6" spans="1:60" ht="38.25" x14ac:dyDescent="0.2">
      <c r="A6" s="206" t="s">
        <v>177</v>
      </c>
      <c r="B6" s="208" t="s">
        <v>178</v>
      </c>
      <c r="C6" s="208" t="s">
        <v>179</v>
      </c>
      <c r="D6" s="207" t="s">
        <v>180</v>
      </c>
      <c r="E6" s="206" t="s">
        <v>181</v>
      </c>
      <c r="F6" s="205" t="s">
        <v>182</v>
      </c>
      <c r="G6" s="206" t="s">
        <v>29</v>
      </c>
      <c r="H6" s="209" t="s">
        <v>30</v>
      </c>
      <c r="I6" s="209" t="s">
        <v>183</v>
      </c>
      <c r="J6" s="209" t="s">
        <v>31</v>
      </c>
      <c r="K6" s="209" t="s">
        <v>184</v>
      </c>
      <c r="L6" s="209" t="s">
        <v>185</v>
      </c>
      <c r="M6" s="209" t="s">
        <v>186</v>
      </c>
      <c r="N6" s="209" t="s">
        <v>187</v>
      </c>
      <c r="O6" s="209" t="s">
        <v>188</v>
      </c>
      <c r="P6" s="209" t="s">
        <v>189</v>
      </c>
      <c r="Q6" s="209" t="s">
        <v>190</v>
      </c>
      <c r="R6" s="209" t="s">
        <v>191</v>
      </c>
      <c r="S6" s="209" t="s">
        <v>192</v>
      </c>
      <c r="T6" s="209" t="s">
        <v>193</v>
      </c>
      <c r="U6" s="209" t="s">
        <v>194</v>
      </c>
      <c r="V6" s="209" t="s">
        <v>195</v>
      </c>
      <c r="W6" s="209" t="s">
        <v>196</v>
      </c>
      <c r="X6" s="209" t="s">
        <v>197</v>
      </c>
      <c r="Y6" s="209" t="s">
        <v>198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0" t="s">
        <v>199</v>
      </c>
      <c r="B8" s="231" t="s">
        <v>117</v>
      </c>
      <c r="C8" s="252" t="s">
        <v>118</v>
      </c>
      <c r="D8" s="232"/>
      <c r="E8" s="233"/>
      <c r="F8" s="234"/>
      <c r="G8" s="234">
        <f>SUMIF(AG9:AG15,"&lt;&gt;NOR",G9:G15)</f>
        <v>0</v>
      </c>
      <c r="H8" s="234"/>
      <c r="I8" s="234">
        <f>SUM(I9:I15)</f>
        <v>0</v>
      </c>
      <c r="J8" s="234"/>
      <c r="K8" s="234">
        <f>SUM(K9:K15)</f>
        <v>0</v>
      </c>
      <c r="L8" s="234"/>
      <c r="M8" s="234">
        <f>SUM(M9:M15)</f>
        <v>0</v>
      </c>
      <c r="N8" s="233"/>
      <c r="O8" s="233">
        <f>SUM(O9:O15)</f>
        <v>0</v>
      </c>
      <c r="P8" s="233"/>
      <c r="Q8" s="233">
        <f>SUM(Q9:Q15)</f>
        <v>182.45</v>
      </c>
      <c r="R8" s="234"/>
      <c r="S8" s="234"/>
      <c r="T8" s="235"/>
      <c r="U8" s="229"/>
      <c r="V8" s="229">
        <f>SUM(V9:V15)</f>
        <v>538.18000000000006</v>
      </c>
      <c r="W8" s="229"/>
      <c r="X8" s="229"/>
      <c r="Y8" s="229"/>
      <c r="AG8" t="s">
        <v>200</v>
      </c>
    </row>
    <row r="9" spans="1:60" outlineLevel="1" x14ac:dyDescent="0.2">
      <c r="A9" s="237">
        <v>1</v>
      </c>
      <c r="B9" s="238" t="s">
        <v>1561</v>
      </c>
      <c r="C9" s="253" t="s">
        <v>1562</v>
      </c>
      <c r="D9" s="239" t="s">
        <v>203</v>
      </c>
      <c r="E9" s="240">
        <v>46.823999999999998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2</v>
      </c>
      <c r="Q9" s="240">
        <f>ROUND(E9*P9,2)</f>
        <v>93.65</v>
      </c>
      <c r="R9" s="242" t="s">
        <v>779</v>
      </c>
      <c r="S9" s="242" t="s">
        <v>205</v>
      </c>
      <c r="T9" s="243" t="s">
        <v>206</v>
      </c>
      <c r="U9" s="221">
        <v>6.4359999999999999</v>
      </c>
      <c r="V9" s="221">
        <f>ROUND(E9*U9,2)</f>
        <v>301.36</v>
      </c>
      <c r="W9" s="221"/>
      <c r="X9" s="221" t="s">
        <v>207</v>
      </c>
      <c r="Y9" s="221" t="s">
        <v>208</v>
      </c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4" t="s">
        <v>1563</v>
      </c>
      <c r="D10" s="244"/>
      <c r="E10" s="244"/>
      <c r="F10" s="244"/>
      <c r="G10" s="244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211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5" t="s">
        <v>1564</v>
      </c>
      <c r="D11" s="223"/>
      <c r="E11" s="224">
        <v>46.823999999999998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213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6"/>
      <c r="D12" s="246"/>
      <c r="E12" s="246"/>
      <c r="F12" s="246"/>
      <c r="G12" s="246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214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37">
        <v>2</v>
      </c>
      <c r="B13" s="238" t="s">
        <v>1565</v>
      </c>
      <c r="C13" s="253" t="s">
        <v>1566</v>
      </c>
      <c r="D13" s="239" t="s">
        <v>203</v>
      </c>
      <c r="E13" s="240">
        <v>40.365600000000001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2.2000000000000002</v>
      </c>
      <c r="Q13" s="240">
        <f>ROUND(E13*P13,2)</f>
        <v>88.8</v>
      </c>
      <c r="R13" s="242" t="s">
        <v>779</v>
      </c>
      <c r="S13" s="242" t="s">
        <v>205</v>
      </c>
      <c r="T13" s="243" t="s">
        <v>206</v>
      </c>
      <c r="U13" s="221">
        <v>5.867</v>
      </c>
      <c r="V13" s="221">
        <f>ROUND(E13*U13,2)</f>
        <v>236.82</v>
      </c>
      <c r="W13" s="221"/>
      <c r="X13" s="221" t="s">
        <v>207</v>
      </c>
      <c r="Y13" s="221" t="s">
        <v>208</v>
      </c>
      <c r="Z13" s="210"/>
      <c r="AA13" s="210"/>
      <c r="AB13" s="210"/>
      <c r="AC13" s="210"/>
      <c r="AD13" s="210"/>
      <c r="AE13" s="210"/>
      <c r="AF13" s="210"/>
      <c r="AG13" s="210" t="s">
        <v>209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5" t="s">
        <v>1567</v>
      </c>
      <c r="D14" s="223"/>
      <c r="E14" s="224">
        <v>40.365600000000001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213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6"/>
      <c r="D15" s="246"/>
      <c r="E15" s="246"/>
      <c r="F15" s="246"/>
      <c r="G15" s="246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214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0" t="s">
        <v>199</v>
      </c>
      <c r="B16" s="231" t="s">
        <v>119</v>
      </c>
      <c r="C16" s="252" t="s">
        <v>120</v>
      </c>
      <c r="D16" s="232"/>
      <c r="E16" s="233"/>
      <c r="F16" s="234"/>
      <c r="G16" s="234">
        <f>SUMIF(AG17:AG24,"&lt;&gt;NOR",G17:G24)</f>
        <v>0</v>
      </c>
      <c r="H16" s="234"/>
      <c r="I16" s="234">
        <f>SUM(I17:I24)</f>
        <v>0</v>
      </c>
      <c r="J16" s="234"/>
      <c r="K16" s="234">
        <f>SUM(K17:K24)</f>
        <v>0</v>
      </c>
      <c r="L16" s="234"/>
      <c r="M16" s="234">
        <f>SUM(M17:M24)</f>
        <v>0</v>
      </c>
      <c r="N16" s="233"/>
      <c r="O16" s="233">
        <f>SUM(O17:O24)</f>
        <v>0.52</v>
      </c>
      <c r="P16" s="233"/>
      <c r="Q16" s="233">
        <f>SUM(Q17:Q24)</f>
        <v>224.06</v>
      </c>
      <c r="R16" s="234"/>
      <c r="S16" s="234"/>
      <c r="T16" s="235"/>
      <c r="U16" s="229"/>
      <c r="V16" s="229">
        <f>SUM(V17:V24)</f>
        <v>391.33</v>
      </c>
      <c r="W16" s="229"/>
      <c r="X16" s="229"/>
      <c r="Y16" s="229"/>
      <c r="AG16" t="s">
        <v>200</v>
      </c>
    </row>
    <row r="17" spans="1:60" ht="22.5" outlineLevel="1" x14ac:dyDescent="0.2">
      <c r="A17" s="237">
        <v>3</v>
      </c>
      <c r="B17" s="238" t="s">
        <v>1568</v>
      </c>
      <c r="C17" s="253" t="s">
        <v>1569</v>
      </c>
      <c r="D17" s="239" t="s">
        <v>203</v>
      </c>
      <c r="E17" s="240">
        <v>25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5.4000000000000001E-4</v>
      </c>
      <c r="O17" s="240">
        <f>ROUND(E17*N17,2)</f>
        <v>0.01</v>
      </c>
      <c r="P17" s="240">
        <v>0.222</v>
      </c>
      <c r="Q17" s="240">
        <f>ROUND(E17*P17,2)</f>
        <v>5.55</v>
      </c>
      <c r="R17" s="242" t="s">
        <v>1570</v>
      </c>
      <c r="S17" s="242" t="s">
        <v>205</v>
      </c>
      <c r="T17" s="243" t="s">
        <v>206</v>
      </c>
      <c r="U17" s="221">
        <v>0.47</v>
      </c>
      <c r="V17" s="221">
        <f>ROUND(E17*U17,2)</f>
        <v>11.75</v>
      </c>
      <c r="W17" s="221"/>
      <c r="X17" s="221" t="s">
        <v>207</v>
      </c>
      <c r="Y17" s="221" t="s">
        <v>208</v>
      </c>
      <c r="Z17" s="210"/>
      <c r="AA17" s="210"/>
      <c r="AB17" s="210"/>
      <c r="AC17" s="210"/>
      <c r="AD17" s="210"/>
      <c r="AE17" s="210"/>
      <c r="AF17" s="210"/>
      <c r="AG17" s="210" t="s">
        <v>209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9" t="s">
        <v>1571</v>
      </c>
      <c r="D18" s="250"/>
      <c r="E18" s="250"/>
      <c r="F18" s="250"/>
      <c r="G18" s="250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260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5" t="s">
        <v>1572</v>
      </c>
      <c r="D19" s="223"/>
      <c r="E19" s="224">
        <v>25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213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6"/>
      <c r="D20" s="246"/>
      <c r="E20" s="246"/>
      <c r="F20" s="246"/>
      <c r="G20" s="246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1" x14ac:dyDescent="0.2">
      <c r="A21" s="237">
        <v>4</v>
      </c>
      <c r="B21" s="238" t="s">
        <v>1573</v>
      </c>
      <c r="C21" s="253" t="s">
        <v>1574</v>
      </c>
      <c r="D21" s="239" t="s">
        <v>203</v>
      </c>
      <c r="E21" s="240">
        <v>624.31200000000001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8.1999999999999998E-4</v>
      </c>
      <c r="O21" s="240">
        <f>ROUND(E21*N21,2)</f>
        <v>0.51</v>
      </c>
      <c r="P21" s="240">
        <v>0.35</v>
      </c>
      <c r="Q21" s="240">
        <f>ROUND(E21*P21,2)</f>
        <v>218.51</v>
      </c>
      <c r="R21" s="242" t="s">
        <v>1570</v>
      </c>
      <c r="S21" s="242" t="s">
        <v>205</v>
      </c>
      <c r="T21" s="243" t="s">
        <v>206</v>
      </c>
      <c r="U21" s="221">
        <v>0.60799999999999998</v>
      </c>
      <c r="V21" s="221">
        <f>ROUND(E21*U21,2)</f>
        <v>379.58</v>
      </c>
      <c r="W21" s="221"/>
      <c r="X21" s="221" t="s">
        <v>207</v>
      </c>
      <c r="Y21" s="221" t="s">
        <v>208</v>
      </c>
      <c r="Z21" s="210"/>
      <c r="AA21" s="210"/>
      <c r="AB21" s="210"/>
      <c r="AC21" s="210"/>
      <c r="AD21" s="210"/>
      <c r="AE21" s="210"/>
      <c r="AF21" s="210"/>
      <c r="AG21" s="210" t="s">
        <v>209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9" t="s">
        <v>1571</v>
      </c>
      <c r="D22" s="250"/>
      <c r="E22" s="250"/>
      <c r="F22" s="250"/>
      <c r="G22" s="250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260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5" t="s">
        <v>1575</v>
      </c>
      <c r="D23" s="223"/>
      <c r="E23" s="224">
        <v>624.31200000000001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213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6"/>
      <c r="D24" s="246"/>
      <c r="E24" s="246"/>
      <c r="F24" s="246"/>
      <c r="G24" s="246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214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30" t="s">
        <v>199</v>
      </c>
      <c r="B25" s="231" t="s">
        <v>137</v>
      </c>
      <c r="C25" s="252" t="s">
        <v>138</v>
      </c>
      <c r="D25" s="232"/>
      <c r="E25" s="233"/>
      <c r="F25" s="234"/>
      <c r="G25" s="234">
        <f>SUMIF(AG26:AG32,"&lt;&gt;NOR",G26:G32)</f>
        <v>0</v>
      </c>
      <c r="H25" s="234"/>
      <c r="I25" s="234">
        <f>SUM(I26:I32)</f>
        <v>0</v>
      </c>
      <c r="J25" s="234"/>
      <c r="K25" s="234">
        <f>SUM(K26:K32)</f>
        <v>0</v>
      </c>
      <c r="L25" s="234"/>
      <c r="M25" s="234">
        <f>SUM(M26:M32)</f>
        <v>0</v>
      </c>
      <c r="N25" s="233"/>
      <c r="O25" s="233">
        <f>SUM(O26:O32)</f>
        <v>0</v>
      </c>
      <c r="P25" s="233"/>
      <c r="Q25" s="233">
        <f>SUM(Q26:Q32)</f>
        <v>8.74</v>
      </c>
      <c r="R25" s="234"/>
      <c r="S25" s="234"/>
      <c r="T25" s="235"/>
      <c r="U25" s="229"/>
      <c r="V25" s="229">
        <f>SUM(V26:V32)</f>
        <v>111.08</v>
      </c>
      <c r="W25" s="229"/>
      <c r="X25" s="229"/>
      <c r="Y25" s="229"/>
      <c r="AG25" t="s">
        <v>200</v>
      </c>
    </row>
    <row r="26" spans="1:60" outlineLevel="1" x14ac:dyDescent="0.2">
      <c r="A26" s="237">
        <v>5</v>
      </c>
      <c r="B26" s="238" t="s">
        <v>1576</v>
      </c>
      <c r="C26" s="253" t="s">
        <v>1577</v>
      </c>
      <c r="D26" s="239" t="s">
        <v>254</v>
      </c>
      <c r="E26" s="240">
        <v>222.72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0</v>
      </c>
      <c r="O26" s="240">
        <f>ROUND(E26*N26,2)</f>
        <v>0</v>
      </c>
      <c r="P26" s="240">
        <v>3.9239999999999997E-2</v>
      </c>
      <c r="Q26" s="240">
        <f>ROUND(E26*P26,2)</f>
        <v>8.74</v>
      </c>
      <c r="R26" s="242" t="s">
        <v>1578</v>
      </c>
      <c r="S26" s="242" t="s">
        <v>205</v>
      </c>
      <c r="T26" s="243" t="s">
        <v>206</v>
      </c>
      <c r="U26" s="221">
        <v>0.49875999999999998</v>
      </c>
      <c r="V26" s="221">
        <f>ROUND(E26*U26,2)</f>
        <v>111.08</v>
      </c>
      <c r="W26" s="221"/>
      <c r="X26" s="221" t="s">
        <v>562</v>
      </c>
      <c r="Y26" s="221" t="s">
        <v>208</v>
      </c>
      <c r="Z26" s="210"/>
      <c r="AA26" s="210"/>
      <c r="AB26" s="210"/>
      <c r="AC26" s="210"/>
      <c r="AD26" s="210"/>
      <c r="AE26" s="210"/>
      <c r="AF26" s="210"/>
      <c r="AG26" s="210" t="s">
        <v>563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33.75" outlineLevel="2" x14ac:dyDescent="0.2">
      <c r="A27" s="217"/>
      <c r="B27" s="218"/>
      <c r="C27" s="254" t="s">
        <v>1579</v>
      </c>
      <c r="D27" s="244"/>
      <c r="E27" s="244"/>
      <c r="F27" s="244"/>
      <c r="G27" s="244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211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47" t="str">
        <f>C27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27" s="210"/>
      <c r="BC27" s="210"/>
      <c r="BD27" s="210"/>
      <c r="BE27" s="210"/>
      <c r="BF27" s="210"/>
      <c r="BG27" s="210"/>
      <c r="BH27" s="210"/>
    </row>
    <row r="28" spans="1:60" ht="22.5" outlineLevel="2" x14ac:dyDescent="0.2">
      <c r="A28" s="217"/>
      <c r="B28" s="218"/>
      <c r="C28" s="258" t="s">
        <v>1580</v>
      </c>
      <c r="D28" s="249"/>
      <c r="E28" s="249"/>
      <c r="F28" s="249"/>
      <c r="G28" s="249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260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7" t="str">
        <f>C28</f>
        <v>Svislé přemístění ze 2. NP, nebo 1. PP, vodorovné vnitrostaveništní přemístění do 30 m, odvoz na skládku do 10 km. Bez poplatku za skládku.</v>
      </c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5" t="s">
        <v>1581</v>
      </c>
      <c r="D29" s="223"/>
      <c r="E29" s="224">
        <v>222.72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213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6"/>
      <c r="D30" s="246"/>
      <c r="E30" s="246"/>
      <c r="F30" s="246"/>
      <c r="G30" s="246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214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7">
        <v>6</v>
      </c>
      <c r="B31" s="238" t="s">
        <v>1582</v>
      </c>
      <c r="C31" s="253" t="s">
        <v>1583</v>
      </c>
      <c r="D31" s="239" t="s">
        <v>1584</v>
      </c>
      <c r="E31" s="240">
        <v>10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0">
        <v>0</v>
      </c>
      <c r="O31" s="240">
        <f>ROUND(E31*N31,2)</f>
        <v>0</v>
      </c>
      <c r="P31" s="240">
        <v>0</v>
      </c>
      <c r="Q31" s="240">
        <f>ROUND(E31*P31,2)</f>
        <v>0</v>
      </c>
      <c r="R31" s="242" t="s">
        <v>1585</v>
      </c>
      <c r="S31" s="242" t="s">
        <v>205</v>
      </c>
      <c r="T31" s="243" t="s">
        <v>206</v>
      </c>
      <c r="U31" s="221">
        <v>0</v>
      </c>
      <c r="V31" s="221">
        <f>ROUND(E31*U31,2)</f>
        <v>0</v>
      </c>
      <c r="W31" s="221"/>
      <c r="X31" s="221" t="s">
        <v>1586</v>
      </c>
      <c r="Y31" s="221" t="s">
        <v>208</v>
      </c>
      <c r="Z31" s="210"/>
      <c r="AA31" s="210"/>
      <c r="AB31" s="210"/>
      <c r="AC31" s="210"/>
      <c r="AD31" s="210"/>
      <c r="AE31" s="210"/>
      <c r="AF31" s="210"/>
      <c r="AG31" s="210" t="s">
        <v>1587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7"/>
      <c r="D32" s="248"/>
      <c r="E32" s="248"/>
      <c r="F32" s="248"/>
      <c r="G32" s="248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214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30" t="s">
        <v>199</v>
      </c>
      <c r="B33" s="231" t="s">
        <v>141</v>
      </c>
      <c r="C33" s="252" t="s">
        <v>142</v>
      </c>
      <c r="D33" s="232"/>
      <c r="E33" s="233"/>
      <c r="F33" s="234"/>
      <c r="G33" s="234">
        <f>SUMIF(AG34:AG39,"&lt;&gt;NOR",G34:G39)</f>
        <v>0</v>
      </c>
      <c r="H33" s="234"/>
      <c r="I33" s="234">
        <f>SUM(I34:I39)</f>
        <v>0</v>
      </c>
      <c r="J33" s="234"/>
      <c r="K33" s="234">
        <f>SUM(K34:K39)</f>
        <v>0</v>
      </c>
      <c r="L33" s="234"/>
      <c r="M33" s="234">
        <f>SUM(M34:M39)</f>
        <v>0</v>
      </c>
      <c r="N33" s="233"/>
      <c r="O33" s="233">
        <f>SUM(O34:O39)</f>
        <v>0</v>
      </c>
      <c r="P33" s="233"/>
      <c r="Q33" s="233">
        <f>SUM(Q34:Q39)</f>
        <v>8.44</v>
      </c>
      <c r="R33" s="234"/>
      <c r="S33" s="234"/>
      <c r="T33" s="235"/>
      <c r="U33" s="229"/>
      <c r="V33" s="229">
        <f>SUM(V34:V39)</f>
        <v>43.05</v>
      </c>
      <c r="W33" s="229"/>
      <c r="X33" s="229"/>
      <c r="Y33" s="229"/>
      <c r="AG33" t="s">
        <v>200</v>
      </c>
    </row>
    <row r="34" spans="1:60" outlineLevel="1" x14ac:dyDescent="0.2">
      <c r="A34" s="237">
        <v>7</v>
      </c>
      <c r="B34" s="238" t="s">
        <v>1588</v>
      </c>
      <c r="C34" s="253" t="s">
        <v>1589</v>
      </c>
      <c r="D34" s="239" t="s">
        <v>254</v>
      </c>
      <c r="E34" s="240">
        <v>162.4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0">
        <v>0</v>
      </c>
      <c r="O34" s="240">
        <f>ROUND(E34*N34,2)</f>
        <v>0</v>
      </c>
      <c r="P34" s="240">
        <v>4.7E-2</v>
      </c>
      <c r="Q34" s="240">
        <f>ROUND(E34*P34,2)</f>
        <v>7.63</v>
      </c>
      <c r="R34" s="242" t="s">
        <v>993</v>
      </c>
      <c r="S34" s="242" t="s">
        <v>205</v>
      </c>
      <c r="T34" s="243" t="s">
        <v>206</v>
      </c>
      <c r="U34" s="221">
        <v>0.16200000000000001</v>
      </c>
      <c r="V34" s="221">
        <f>ROUND(E34*U34,2)</f>
        <v>26.31</v>
      </c>
      <c r="W34" s="221"/>
      <c r="X34" s="221" t="s">
        <v>207</v>
      </c>
      <c r="Y34" s="221" t="s">
        <v>208</v>
      </c>
      <c r="Z34" s="210"/>
      <c r="AA34" s="210"/>
      <c r="AB34" s="210"/>
      <c r="AC34" s="210"/>
      <c r="AD34" s="210"/>
      <c r="AE34" s="210"/>
      <c r="AF34" s="210"/>
      <c r="AG34" s="210" t="s">
        <v>209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5" t="s">
        <v>1590</v>
      </c>
      <c r="D35" s="223"/>
      <c r="E35" s="224">
        <v>162.4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213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6"/>
      <c r="D36" s="246"/>
      <c r="E36" s="246"/>
      <c r="F36" s="246"/>
      <c r="G36" s="246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214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37">
        <v>8</v>
      </c>
      <c r="B37" s="238" t="s">
        <v>1591</v>
      </c>
      <c r="C37" s="253" t="s">
        <v>1592</v>
      </c>
      <c r="D37" s="239" t="s">
        <v>254</v>
      </c>
      <c r="E37" s="240">
        <v>58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0">
        <v>0</v>
      </c>
      <c r="O37" s="240">
        <f>ROUND(E37*N37,2)</f>
        <v>0</v>
      </c>
      <c r="P37" s="240">
        <v>1.4E-2</v>
      </c>
      <c r="Q37" s="240">
        <f>ROUND(E37*P37,2)</f>
        <v>0.81</v>
      </c>
      <c r="R37" s="242" t="s">
        <v>993</v>
      </c>
      <c r="S37" s="242" t="s">
        <v>205</v>
      </c>
      <c r="T37" s="243" t="s">
        <v>206</v>
      </c>
      <c r="U37" s="221">
        <v>0.28860000000000002</v>
      </c>
      <c r="V37" s="221">
        <f>ROUND(E37*U37,2)</f>
        <v>16.739999999999998</v>
      </c>
      <c r="W37" s="221"/>
      <c r="X37" s="221" t="s">
        <v>207</v>
      </c>
      <c r="Y37" s="221" t="s">
        <v>208</v>
      </c>
      <c r="Z37" s="210"/>
      <c r="AA37" s="210"/>
      <c r="AB37" s="210"/>
      <c r="AC37" s="210"/>
      <c r="AD37" s="210"/>
      <c r="AE37" s="210"/>
      <c r="AF37" s="210"/>
      <c r="AG37" s="210" t="s">
        <v>209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5" t="s">
        <v>1593</v>
      </c>
      <c r="D38" s="223"/>
      <c r="E38" s="224">
        <v>58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213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6"/>
      <c r="D39" s="246"/>
      <c r="E39" s="246"/>
      <c r="F39" s="246"/>
      <c r="G39" s="246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214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30" t="s">
        <v>199</v>
      </c>
      <c r="B40" s="231" t="s">
        <v>167</v>
      </c>
      <c r="C40" s="252" t="s">
        <v>168</v>
      </c>
      <c r="D40" s="232"/>
      <c r="E40" s="233"/>
      <c r="F40" s="234"/>
      <c r="G40" s="234">
        <f>SUMIF(AG41:AG57,"&lt;&gt;NOR",G41:G57)</f>
        <v>0</v>
      </c>
      <c r="H40" s="234"/>
      <c r="I40" s="234">
        <f>SUM(I41:I57)</f>
        <v>0</v>
      </c>
      <c r="J40" s="234"/>
      <c r="K40" s="234">
        <f>SUM(K41:K57)</f>
        <v>0</v>
      </c>
      <c r="L40" s="234"/>
      <c r="M40" s="234">
        <f>SUM(M41:M57)</f>
        <v>0</v>
      </c>
      <c r="N40" s="233"/>
      <c r="O40" s="233">
        <f>SUM(O41:O57)</f>
        <v>0</v>
      </c>
      <c r="P40" s="233"/>
      <c r="Q40" s="233">
        <f>SUM(Q41:Q57)</f>
        <v>0</v>
      </c>
      <c r="R40" s="234"/>
      <c r="S40" s="234"/>
      <c r="T40" s="235"/>
      <c r="U40" s="229"/>
      <c r="V40" s="229">
        <f>SUM(V41:V57)</f>
        <v>1024.94</v>
      </c>
      <c r="W40" s="229"/>
      <c r="X40" s="229"/>
      <c r="Y40" s="229"/>
      <c r="AG40" t="s">
        <v>200</v>
      </c>
    </row>
    <row r="41" spans="1:60" ht="22.5" outlineLevel="1" x14ac:dyDescent="0.2">
      <c r="A41" s="237">
        <v>9</v>
      </c>
      <c r="B41" s="238" t="s">
        <v>1594</v>
      </c>
      <c r="C41" s="253" t="s">
        <v>1595</v>
      </c>
      <c r="D41" s="239" t="s">
        <v>263</v>
      </c>
      <c r="E41" s="240">
        <v>1.77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2" t="s">
        <v>779</v>
      </c>
      <c r="S41" s="242" t="s">
        <v>205</v>
      </c>
      <c r="T41" s="243" t="s">
        <v>206</v>
      </c>
      <c r="U41" s="221">
        <v>0</v>
      </c>
      <c r="V41" s="221">
        <f>ROUND(E41*U41,2)</f>
        <v>0</v>
      </c>
      <c r="W41" s="221"/>
      <c r="X41" s="221" t="s">
        <v>207</v>
      </c>
      <c r="Y41" s="221" t="s">
        <v>208</v>
      </c>
      <c r="Z41" s="210"/>
      <c r="AA41" s="210"/>
      <c r="AB41" s="210"/>
      <c r="AC41" s="210"/>
      <c r="AD41" s="210"/>
      <c r="AE41" s="210"/>
      <c r="AF41" s="210"/>
      <c r="AG41" s="210" t="s">
        <v>209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7"/>
      <c r="D42" s="248"/>
      <c r="E42" s="248"/>
      <c r="F42" s="248"/>
      <c r="G42" s="248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214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7">
        <v>10</v>
      </c>
      <c r="B43" s="238" t="s">
        <v>1596</v>
      </c>
      <c r="C43" s="253" t="s">
        <v>1597</v>
      </c>
      <c r="D43" s="239" t="s">
        <v>385</v>
      </c>
      <c r="E43" s="240">
        <v>1.77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0">
        <v>0</v>
      </c>
      <c r="O43" s="240">
        <f>ROUND(E43*N43,2)</f>
        <v>0</v>
      </c>
      <c r="P43" s="240">
        <v>0</v>
      </c>
      <c r="Q43" s="240">
        <f>ROUND(E43*P43,2)</f>
        <v>0</v>
      </c>
      <c r="R43" s="242"/>
      <c r="S43" s="242" t="s">
        <v>348</v>
      </c>
      <c r="T43" s="243" t="s">
        <v>349</v>
      </c>
      <c r="U43" s="221">
        <v>0</v>
      </c>
      <c r="V43" s="221">
        <f>ROUND(E43*U43,2)</f>
        <v>0</v>
      </c>
      <c r="W43" s="221"/>
      <c r="X43" s="221" t="s">
        <v>207</v>
      </c>
      <c r="Y43" s="221" t="s">
        <v>208</v>
      </c>
      <c r="Z43" s="210"/>
      <c r="AA43" s="210"/>
      <c r="AB43" s="210"/>
      <c r="AC43" s="210"/>
      <c r="AD43" s="210"/>
      <c r="AE43" s="210"/>
      <c r="AF43" s="210"/>
      <c r="AG43" s="210" t="s">
        <v>209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7"/>
      <c r="D44" s="248"/>
      <c r="E44" s="248"/>
      <c r="F44" s="248"/>
      <c r="G44" s="248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214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37">
        <v>11</v>
      </c>
      <c r="B45" s="238" t="s">
        <v>1598</v>
      </c>
      <c r="C45" s="253" t="s">
        <v>1599</v>
      </c>
      <c r="D45" s="239" t="s">
        <v>263</v>
      </c>
      <c r="E45" s="240">
        <v>414.95632000000001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0">
        <v>0</v>
      </c>
      <c r="O45" s="240">
        <f>ROUND(E45*N45,2)</f>
        <v>0</v>
      </c>
      <c r="P45" s="240">
        <v>0</v>
      </c>
      <c r="Q45" s="240">
        <f>ROUND(E45*P45,2)</f>
        <v>0</v>
      </c>
      <c r="R45" s="242" t="s">
        <v>779</v>
      </c>
      <c r="S45" s="242" t="s">
        <v>205</v>
      </c>
      <c r="T45" s="243" t="s">
        <v>206</v>
      </c>
      <c r="U45" s="221">
        <v>0.93300000000000005</v>
      </c>
      <c r="V45" s="221">
        <f>ROUND(E45*U45,2)</f>
        <v>387.15</v>
      </c>
      <c r="W45" s="221"/>
      <c r="X45" s="221" t="s">
        <v>1272</v>
      </c>
      <c r="Y45" s="221" t="s">
        <v>208</v>
      </c>
      <c r="Z45" s="210"/>
      <c r="AA45" s="210"/>
      <c r="AB45" s="210"/>
      <c r="AC45" s="210"/>
      <c r="AD45" s="210"/>
      <c r="AE45" s="210"/>
      <c r="AF45" s="210"/>
      <c r="AG45" s="210" t="s">
        <v>1273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7"/>
      <c r="D46" s="248"/>
      <c r="E46" s="248"/>
      <c r="F46" s="248"/>
      <c r="G46" s="248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214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7">
        <v>12</v>
      </c>
      <c r="B47" s="238" t="s">
        <v>1275</v>
      </c>
      <c r="C47" s="253" t="s">
        <v>1276</v>
      </c>
      <c r="D47" s="239" t="s">
        <v>263</v>
      </c>
      <c r="E47" s="240">
        <v>414.95632000000001</v>
      </c>
      <c r="F47" s="241"/>
      <c r="G47" s="242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0">
        <v>0</v>
      </c>
      <c r="O47" s="240">
        <f>ROUND(E47*N47,2)</f>
        <v>0</v>
      </c>
      <c r="P47" s="240">
        <v>0</v>
      </c>
      <c r="Q47" s="240">
        <f>ROUND(E47*P47,2)</f>
        <v>0</v>
      </c>
      <c r="R47" s="242" t="s">
        <v>779</v>
      </c>
      <c r="S47" s="242" t="s">
        <v>205</v>
      </c>
      <c r="T47" s="243" t="s">
        <v>206</v>
      </c>
      <c r="U47" s="221">
        <v>0.49</v>
      </c>
      <c r="V47" s="221">
        <f>ROUND(E47*U47,2)</f>
        <v>203.33</v>
      </c>
      <c r="W47" s="221"/>
      <c r="X47" s="221" t="s">
        <v>1272</v>
      </c>
      <c r="Y47" s="221" t="s">
        <v>208</v>
      </c>
      <c r="Z47" s="210"/>
      <c r="AA47" s="210"/>
      <c r="AB47" s="210"/>
      <c r="AC47" s="210"/>
      <c r="AD47" s="210"/>
      <c r="AE47" s="210"/>
      <c r="AF47" s="210"/>
      <c r="AG47" s="210" t="s">
        <v>1273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9" t="s">
        <v>1277</v>
      </c>
      <c r="D48" s="250"/>
      <c r="E48" s="250"/>
      <c r="F48" s="250"/>
      <c r="G48" s="250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260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6"/>
      <c r="D49" s="246"/>
      <c r="E49" s="246"/>
      <c r="F49" s="246"/>
      <c r="G49" s="246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214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7">
        <v>13</v>
      </c>
      <c r="B50" s="238" t="s">
        <v>1278</v>
      </c>
      <c r="C50" s="253" t="s">
        <v>1279</v>
      </c>
      <c r="D50" s="239" t="s">
        <v>263</v>
      </c>
      <c r="E50" s="240">
        <v>414.95632000000001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0</v>
      </c>
      <c r="O50" s="240">
        <f>ROUND(E50*N50,2)</f>
        <v>0</v>
      </c>
      <c r="P50" s="240">
        <v>0</v>
      </c>
      <c r="Q50" s="240">
        <f>ROUND(E50*P50,2)</f>
        <v>0</v>
      </c>
      <c r="R50" s="242" t="s">
        <v>779</v>
      </c>
      <c r="S50" s="242" t="s">
        <v>205</v>
      </c>
      <c r="T50" s="243" t="s">
        <v>206</v>
      </c>
      <c r="U50" s="221">
        <v>0</v>
      </c>
      <c r="V50" s="221">
        <f>ROUND(E50*U50,2)</f>
        <v>0</v>
      </c>
      <c r="W50" s="221"/>
      <c r="X50" s="221" t="s">
        <v>1272</v>
      </c>
      <c r="Y50" s="221" t="s">
        <v>208</v>
      </c>
      <c r="Z50" s="210"/>
      <c r="AA50" s="210"/>
      <c r="AB50" s="210"/>
      <c r="AC50" s="210"/>
      <c r="AD50" s="210"/>
      <c r="AE50" s="210"/>
      <c r="AF50" s="210"/>
      <c r="AG50" s="210" t="s">
        <v>1273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7"/>
      <c r="D51" s="248"/>
      <c r="E51" s="248"/>
      <c r="F51" s="248"/>
      <c r="G51" s="248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214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7">
        <v>14</v>
      </c>
      <c r="B52" s="238" t="s">
        <v>1280</v>
      </c>
      <c r="C52" s="253" t="s">
        <v>1281</v>
      </c>
      <c r="D52" s="239" t="s">
        <v>263</v>
      </c>
      <c r="E52" s="240">
        <v>414.95632000000001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0">
        <v>0</v>
      </c>
      <c r="O52" s="240">
        <f>ROUND(E52*N52,2)</f>
        <v>0</v>
      </c>
      <c r="P52" s="240">
        <v>0</v>
      </c>
      <c r="Q52" s="240">
        <f>ROUND(E52*P52,2)</f>
        <v>0</v>
      </c>
      <c r="R52" s="242" t="s">
        <v>779</v>
      </c>
      <c r="S52" s="242" t="s">
        <v>205</v>
      </c>
      <c r="T52" s="243" t="s">
        <v>206</v>
      </c>
      <c r="U52" s="221">
        <v>0.94199999999999995</v>
      </c>
      <c r="V52" s="221">
        <f>ROUND(E52*U52,2)</f>
        <v>390.89</v>
      </c>
      <c r="W52" s="221"/>
      <c r="X52" s="221" t="s">
        <v>1272</v>
      </c>
      <c r="Y52" s="221" t="s">
        <v>208</v>
      </c>
      <c r="Z52" s="210"/>
      <c r="AA52" s="210"/>
      <c r="AB52" s="210"/>
      <c r="AC52" s="210"/>
      <c r="AD52" s="210"/>
      <c r="AE52" s="210"/>
      <c r="AF52" s="210"/>
      <c r="AG52" s="210" t="s">
        <v>1273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7"/>
      <c r="D53" s="248"/>
      <c r="E53" s="248"/>
      <c r="F53" s="248"/>
      <c r="G53" s="248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214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7">
        <v>15</v>
      </c>
      <c r="B54" s="238" t="s">
        <v>1600</v>
      </c>
      <c r="C54" s="253" t="s">
        <v>1601</v>
      </c>
      <c r="D54" s="239" t="s">
        <v>263</v>
      </c>
      <c r="E54" s="240">
        <v>414.95632000000001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0">
        <v>0</v>
      </c>
      <c r="O54" s="240">
        <f>ROUND(E54*N54,2)</f>
        <v>0</v>
      </c>
      <c r="P54" s="240">
        <v>0</v>
      </c>
      <c r="Q54" s="240">
        <f>ROUND(E54*P54,2)</f>
        <v>0</v>
      </c>
      <c r="R54" s="242" t="s">
        <v>779</v>
      </c>
      <c r="S54" s="242" t="s">
        <v>205</v>
      </c>
      <c r="T54" s="243" t="s">
        <v>206</v>
      </c>
      <c r="U54" s="221">
        <v>0.105</v>
      </c>
      <c r="V54" s="221">
        <f>ROUND(E54*U54,2)</f>
        <v>43.57</v>
      </c>
      <c r="W54" s="221"/>
      <c r="X54" s="221" t="s">
        <v>1272</v>
      </c>
      <c r="Y54" s="221" t="s">
        <v>208</v>
      </c>
      <c r="Z54" s="210"/>
      <c r="AA54" s="210"/>
      <c r="AB54" s="210"/>
      <c r="AC54" s="210"/>
      <c r="AD54" s="210"/>
      <c r="AE54" s="210"/>
      <c r="AF54" s="210"/>
      <c r="AG54" s="210" t="s">
        <v>1273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7"/>
      <c r="D55" s="248"/>
      <c r="E55" s="248"/>
      <c r="F55" s="248"/>
      <c r="G55" s="248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214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7">
        <v>16</v>
      </c>
      <c r="B56" s="238" t="s">
        <v>1282</v>
      </c>
      <c r="C56" s="253" t="s">
        <v>1283</v>
      </c>
      <c r="D56" s="239" t="s">
        <v>263</v>
      </c>
      <c r="E56" s="240">
        <v>414.95632000000001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0">
        <v>0</v>
      </c>
      <c r="O56" s="240">
        <f>ROUND(E56*N56,2)</f>
        <v>0</v>
      </c>
      <c r="P56" s="240">
        <v>0</v>
      </c>
      <c r="Q56" s="240">
        <f>ROUND(E56*P56,2)</f>
        <v>0</v>
      </c>
      <c r="R56" s="242" t="s">
        <v>779</v>
      </c>
      <c r="S56" s="242" t="s">
        <v>205</v>
      </c>
      <c r="T56" s="243" t="s">
        <v>206</v>
      </c>
      <c r="U56" s="221">
        <v>0</v>
      </c>
      <c r="V56" s="221">
        <f>ROUND(E56*U56,2)</f>
        <v>0</v>
      </c>
      <c r="W56" s="221"/>
      <c r="X56" s="221" t="s">
        <v>1272</v>
      </c>
      <c r="Y56" s="221" t="s">
        <v>208</v>
      </c>
      <c r="Z56" s="210"/>
      <c r="AA56" s="210"/>
      <c r="AB56" s="210"/>
      <c r="AC56" s="210"/>
      <c r="AD56" s="210"/>
      <c r="AE56" s="210"/>
      <c r="AF56" s="210"/>
      <c r="AG56" s="210" t="s">
        <v>1273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7"/>
      <c r="D57" s="248"/>
      <c r="E57" s="248"/>
      <c r="F57" s="248"/>
      <c r="G57" s="248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214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30" t="s">
        <v>199</v>
      </c>
      <c r="B58" s="231" t="s">
        <v>170</v>
      </c>
      <c r="C58" s="252" t="s">
        <v>27</v>
      </c>
      <c r="D58" s="232"/>
      <c r="E58" s="233"/>
      <c r="F58" s="234"/>
      <c r="G58" s="234">
        <f>SUMIF(AG59:AG67,"&lt;&gt;NOR",G59:G67)</f>
        <v>0</v>
      </c>
      <c r="H58" s="234"/>
      <c r="I58" s="234">
        <f>SUM(I59:I67)</f>
        <v>0</v>
      </c>
      <c r="J58" s="234"/>
      <c r="K58" s="234">
        <f>SUM(K59:K67)</f>
        <v>0</v>
      </c>
      <c r="L58" s="234"/>
      <c r="M58" s="234">
        <f>SUM(M59:M67)</f>
        <v>0</v>
      </c>
      <c r="N58" s="233"/>
      <c r="O58" s="233">
        <f>SUM(O59:O67)</f>
        <v>0</v>
      </c>
      <c r="P58" s="233"/>
      <c r="Q58" s="233">
        <f>SUM(Q59:Q67)</f>
        <v>0</v>
      </c>
      <c r="R58" s="234"/>
      <c r="S58" s="234"/>
      <c r="T58" s="235"/>
      <c r="U58" s="229"/>
      <c r="V58" s="229">
        <f>SUM(V59:V67)</f>
        <v>0</v>
      </c>
      <c r="W58" s="229"/>
      <c r="X58" s="229"/>
      <c r="Y58" s="229"/>
      <c r="AG58" t="s">
        <v>200</v>
      </c>
    </row>
    <row r="59" spans="1:60" outlineLevel="1" x14ac:dyDescent="0.2">
      <c r="A59" s="237">
        <v>17</v>
      </c>
      <c r="B59" s="238" t="s">
        <v>1284</v>
      </c>
      <c r="C59" s="253" t="s">
        <v>1285</v>
      </c>
      <c r="D59" s="239" t="s">
        <v>1286</v>
      </c>
      <c r="E59" s="240">
        <v>1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21</v>
      </c>
      <c r="M59" s="242">
        <f>G59*(1+L59/100)</f>
        <v>0</v>
      </c>
      <c r="N59" s="240">
        <v>0</v>
      </c>
      <c r="O59" s="240">
        <f>ROUND(E59*N59,2)</f>
        <v>0</v>
      </c>
      <c r="P59" s="240">
        <v>0</v>
      </c>
      <c r="Q59" s="240">
        <f>ROUND(E59*P59,2)</f>
        <v>0</v>
      </c>
      <c r="R59" s="242"/>
      <c r="S59" s="242" t="s">
        <v>205</v>
      </c>
      <c r="T59" s="243" t="s">
        <v>349</v>
      </c>
      <c r="U59" s="221">
        <v>0</v>
      </c>
      <c r="V59" s="221">
        <f>ROUND(E59*U59,2)</f>
        <v>0</v>
      </c>
      <c r="W59" s="221"/>
      <c r="X59" s="221" t="s">
        <v>1287</v>
      </c>
      <c r="Y59" s="221" t="s">
        <v>208</v>
      </c>
      <c r="Z59" s="210"/>
      <c r="AA59" s="210"/>
      <c r="AB59" s="210"/>
      <c r="AC59" s="210"/>
      <c r="AD59" s="210"/>
      <c r="AE59" s="210"/>
      <c r="AF59" s="210"/>
      <c r="AG59" s="210" t="s">
        <v>1560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9" t="s">
        <v>1289</v>
      </c>
      <c r="D60" s="250"/>
      <c r="E60" s="250"/>
      <c r="F60" s="250"/>
      <c r="G60" s="250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260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6"/>
      <c r="D61" s="246"/>
      <c r="E61" s="246"/>
      <c r="F61" s="246"/>
      <c r="G61" s="246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214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7">
        <v>18</v>
      </c>
      <c r="B62" s="238" t="s">
        <v>1290</v>
      </c>
      <c r="C62" s="253" t="s">
        <v>1291</v>
      </c>
      <c r="D62" s="239" t="s">
        <v>1286</v>
      </c>
      <c r="E62" s="240">
        <v>1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0">
        <v>0</v>
      </c>
      <c r="O62" s="240">
        <f>ROUND(E62*N62,2)</f>
        <v>0</v>
      </c>
      <c r="P62" s="240">
        <v>0</v>
      </c>
      <c r="Q62" s="240">
        <f>ROUND(E62*P62,2)</f>
        <v>0</v>
      </c>
      <c r="R62" s="242"/>
      <c r="S62" s="242" t="s">
        <v>205</v>
      </c>
      <c r="T62" s="243" t="s">
        <v>349</v>
      </c>
      <c r="U62" s="221">
        <v>0</v>
      </c>
      <c r="V62" s="221">
        <f>ROUND(E62*U62,2)</f>
        <v>0</v>
      </c>
      <c r="W62" s="221"/>
      <c r="X62" s="221" t="s">
        <v>1287</v>
      </c>
      <c r="Y62" s="221" t="s">
        <v>208</v>
      </c>
      <c r="Z62" s="210"/>
      <c r="AA62" s="210"/>
      <c r="AB62" s="210"/>
      <c r="AC62" s="210"/>
      <c r="AD62" s="210"/>
      <c r="AE62" s="210"/>
      <c r="AF62" s="210"/>
      <c r="AG62" s="210" t="s">
        <v>1560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33.75" outlineLevel="2" x14ac:dyDescent="0.2">
      <c r="A63" s="217"/>
      <c r="B63" s="218"/>
      <c r="C63" s="259" t="s">
        <v>1292</v>
      </c>
      <c r="D63" s="250"/>
      <c r="E63" s="250"/>
      <c r="F63" s="250"/>
      <c r="G63" s="250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260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47" t="str">
        <f>C63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6"/>
      <c r="D64" s="246"/>
      <c r="E64" s="246"/>
      <c r="F64" s="246"/>
      <c r="G64" s="246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214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7">
        <v>19</v>
      </c>
      <c r="B65" s="238" t="s">
        <v>1293</v>
      </c>
      <c r="C65" s="253" t="s">
        <v>1294</v>
      </c>
      <c r="D65" s="239" t="s">
        <v>1286</v>
      </c>
      <c r="E65" s="240">
        <v>1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21</v>
      </c>
      <c r="M65" s="242">
        <f>G65*(1+L65/100)</f>
        <v>0</v>
      </c>
      <c r="N65" s="240">
        <v>0</v>
      </c>
      <c r="O65" s="240">
        <f>ROUND(E65*N65,2)</f>
        <v>0</v>
      </c>
      <c r="P65" s="240">
        <v>0</v>
      </c>
      <c r="Q65" s="240">
        <f>ROUND(E65*P65,2)</f>
        <v>0</v>
      </c>
      <c r="R65" s="242"/>
      <c r="S65" s="242" t="s">
        <v>205</v>
      </c>
      <c r="T65" s="243" t="s">
        <v>349</v>
      </c>
      <c r="U65" s="221">
        <v>0</v>
      </c>
      <c r="V65" s="221">
        <f>ROUND(E65*U65,2)</f>
        <v>0</v>
      </c>
      <c r="W65" s="221"/>
      <c r="X65" s="221" t="s">
        <v>1287</v>
      </c>
      <c r="Y65" s="221" t="s">
        <v>208</v>
      </c>
      <c r="Z65" s="210"/>
      <c r="AA65" s="210"/>
      <c r="AB65" s="210"/>
      <c r="AC65" s="210"/>
      <c r="AD65" s="210"/>
      <c r="AE65" s="210"/>
      <c r="AF65" s="210"/>
      <c r="AG65" s="210" t="s">
        <v>1560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9" t="s">
        <v>1295</v>
      </c>
      <c r="D66" s="250"/>
      <c r="E66" s="250"/>
      <c r="F66" s="250"/>
      <c r="G66" s="250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260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6"/>
      <c r="D67" s="246"/>
      <c r="E67" s="246"/>
      <c r="F67" s="246"/>
      <c r="G67" s="246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214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3"/>
      <c r="B68" s="4"/>
      <c r="C68" s="265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15</v>
      </c>
      <c r="AF68">
        <v>21</v>
      </c>
      <c r="AG68" t="s">
        <v>185</v>
      </c>
    </row>
    <row r="69" spans="1:60" x14ac:dyDescent="0.2">
      <c r="A69" s="213"/>
      <c r="B69" s="214" t="s">
        <v>29</v>
      </c>
      <c r="C69" s="266"/>
      <c r="D69" s="215"/>
      <c r="E69" s="216"/>
      <c r="F69" s="216"/>
      <c r="G69" s="236">
        <f>G8+G16+G25+G33+G40+G58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1296</v>
      </c>
    </row>
    <row r="70" spans="1:60" x14ac:dyDescent="0.2">
      <c r="C70" s="267"/>
      <c r="D70" s="10"/>
      <c r="AG70" t="s">
        <v>1298</v>
      </c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x9x8evR0poURIlG/OcB6mNYdH3PL8+rJo++U47jD8+1TBuTwKEzd3guKGz8HHSyNIhE2827cMnyL4Su6X3H7A==" saltValue="r/x3EsoDaeC4Qiw/JnaGlw==" spinCount="100000" sheet="1" formatRows="0"/>
  <mergeCells count="32">
    <mergeCell ref="C66:G66"/>
    <mergeCell ref="C67:G67"/>
    <mergeCell ref="C55:G55"/>
    <mergeCell ref="C57:G57"/>
    <mergeCell ref="C60:G60"/>
    <mergeCell ref="C61:G61"/>
    <mergeCell ref="C63:G63"/>
    <mergeCell ref="C64:G64"/>
    <mergeCell ref="C44:G44"/>
    <mergeCell ref="C46:G46"/>
    <mergeCell ref="C48:G48"/>
    <mergeCell ref="C49:G49"/>
    <mergeCell ref="C51:G51"/>
    <mergeCell ref="C53:G53"/>
    <mergeCell ref="C28:G28"/>
    <mergeCell ref="C30:G30"/>
    <mergeCell ref="C32:G32"/>
    <mergeCell ref="C36:G36"/>
    <mergeCell ref="C39:G39"/>
    <mergeCell ref="C42:G42"/>
    <mergeCell ref="C15:G15"/>
    <mergeCell ref="C18:G18"/>
    <mergeCell ref="C20:G20"/>
    <mergeCell ref="C22:G22"/>
    <mergeCell ref="C24:G24"/>
    <mergeCell ref="C27:G2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EC03-46BA-4426-AFA7-3DBFA55085E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172</v>
      </c>
      <c r="B1" s="195"/>
      <c r="C1" s="195"/>
      <c r="D1" s="195"/>
      <c r="E1" s="195"/>
      <c r="F1" s="195"/>
      <c r="G1" s="195"/>
      <c r="AG1" t="s">
        <v>173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174</v>
      </c>
    </row>
    <row r="3" spans="1:60" ht="24.95" customHeight="1" x14ac:dyDescent="0.2">
      <c r="A3" s="196" t="s">
        <v>8</v>
      </c>
      <c r="B3" s="49" t="s">
        <v>63</v>
      </c>
      <c r="C3" s="199" t="s">
        <v>64</v>
      </c>
      <c r="D3" s="197"/>
      <c r="E3" s="197"/>
      <c r="F3" s="197"/>
      <c r="G3" s="198"/>
      <c r="AC3" s="174" t="s">
        <v>174</v>
      </c>
      <c r="AG3" t="s">
        <v>175</v>
      </c>
    </row>
    <row r="4" spans="1:60" ht="24.95" customHeight="1" x14ac:dyDescent="0.2">
      <c r="A4" s="200" t="s">
        <v>9</v>
      </c>
      <c r="B4" s="201" t="s">
        <v>65</v>
      </c>
      <c r="C4" s="202" t="s">
        <v>66</v>
      </c>
      <c r="D4" s="203"/>
      <c r="E4" s="203"/>
      <c r="F4" s="203"/>
      <c r="G4" s="204"/>
      <c r="AG4" t="s">
        <v>176</v>
      </c>
    </row>
    <row r="5" spans="1:60" x14ac:dyDescent="0.2">
      <c r="D5" s="10"/>
    </row>
    <row r="6" spans="1:60" ht="38.25" x14ac:dyDescent="0.2">
      <c r="A6" s="206" t="s">
        <v>177</v>
      </c>
      <c r="B6" s="208" t="s">
        <v>178</v>
      </c>
      <c r="C6" s="208" t="s">
        <v>179</v>
      </c>
      <c r="D6" s="207" t="s">
        <v>180</v>
      </c>
      <c r="E6" s="206" t="s">
        <v>181</v>
      </c>
      <c r="F6" s="205" t="s">
        <v>182</v>
      </c>
      <c r="G6" s="206" t="s">
        <v>29</v>
      </c>
      <c r="H6" s="209" t="s">
        <v>30</v>
      </c>
      <c r="I6" s="209" t="s">
        <v>183</v>
      </c>
      <c r="J6" s="209" t="s">
        <v>31</v>
      </c>
      <c r="K6" s="209" t="s">
        <v>184</v>
      </c>
      <c r="L6" s="209" t="s">
        <v>185</v>
      </c>
      <c r="M6" s="209" t="s">
        <v>186</v>
      </c>
      <c r="N6" s="209" t="s">
        <v>187</v>
      </c>
      <c r="O6" s="209" t="s">
        <v>188</v>
      </c>
      <c r="P6" s="209" t="s">
        <v>189</v>
      </c>
      <c r="Q6" s="209" t="s">
        <v>190</v>
      </c>
      <c r="R6" s="209" t="s">
        <v>191</v>
      </c>
      <c r="S6" s="209" t="s">
        <v>192</v>
      </c>
      <c r="T6" s="209" t="s">
        <v>193</v>
      </c>
      <c r="U6" s="209" t="s">
        <v>194</v>
      </c>
      <c r="V6" s="209" t="s">
        <v>195</v>
      </c>
      <c r="W6" s="209" t="s">
        <v>196</v>
      </c>
      <c r="X6" s="209" t="s">
        <v>197</v>
      </c>
      <c r="Y6" s="209" t="s">
        <v>198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0" t="s">
        <v>199</v>
      </c>
      <c r="B8" s="231" t="s">
        <v>135</v>
      </c>
      <c r="C8" s="252" t="s">
        <v>136</v>
      </c>
      <c r="D8" s="232"/>
      <c r="E8" s="233"/>
      <c r="F8" s="234"/>
      <c r="G8" s="234">
        <f>SUMIF(AG9:AG10,"&lt;&gt;NOR",G9:G10)</f>
        <v>0</v>
      </c>
      <c r="H8" s="234"/>
      <c r="I8" s="234">
        <f>SUM(I9:I10)</f>
        <v>0</v>
      </c>
      <c r="J8" s="234"/>
      <c r="K8" s="234">
        <f>SUM(K9:K10)</f>
        <v>0</v>
      </c>
      <c r="L8" s="234"/>
      <c r="M8" s="234">
        <f>SUM(M9:M10)</f>
        <v>0</v>
      </c>
      <c r="N8" s="233"/>
      <c r="O8" s="233">
        <f>SUM(O9:O10)</f>
        <v>0</v>
      </c>
      <c r="P8" s="233"/>
      <c r="Q8" s="233">
        <f>SUM(Q9:Q10)</f>
        <v>0</v>
      </c>
      <c r="R8" s="234"/>
      <c r="S8" s="234"/>
      <c r="T8" s="235"/>
      <c r="U8" s="229"/>
      <c r="V8" s="229">
        <f>SUM(V9:V10)</f>
        <v>0</v>
      </c>
      <c r="W8" s="229"/>
      <c r="X8" s="229"/>
      <c r="Y8" s="229"/>
      <c r="AG8" t="s">
        <v>200</v>
      </c>
    </row>
    <row r="9" spans="1:60" outlineLevel="1" x14ac:dyDescent="0.2">
      <c r="A9" s="237">
        <v>1</v>
      </c>
      <c r="B9" s="238" t="s">
        <v>1602</v>
      </c>
      <c r="C9" s="253" t="s">
        <v>1603</v>
      </c>
      <c r="D9" s="239" t="s">
        <v>1122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348</v>
      </c>
      <c r="T9" s="243" t="s">
        <v>349</v>
      </c>
      <c r="U9" s="221">
        <v>0</v>
      </c>
      <c r="V9" s="221">
        <f>ROUND(E9*U9,2)</f>
        <v>0</v>
      </c>
      <c r="W9" s="221"/>
      <c r="X9" s="221" t="s">
        <v>207</v>
      </c>
      <c r="Y9" s="221" t="s">
        <v>208</v>
      </c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7"/>
      <c r="D10" s="248"/>
      <c r="E10" s="248"/>
      <c r="F10" s="248"/>
      <c r="G10" s="248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214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30" t="s">
        <v>199</v>
      </c>
      <c r="B11" s="231" t="s">
        <v>163</v>
      </c>
      <c r="C11" s="252" t="s">
        <v>164</v>
      </c>
      <c r="D11" s="232"/>
      <c r="E11" s="233"/>
      <c r="F11" s="234"/>
      <c r="G11" s="234">
        <f>SUMIF(AG12:AG13,"&lt;&gt;NOR",G12:G13)</f>
        <v>0</v>
      </c>
      <c r="H11" s="234"/>
      <c r="I11" s="234">
        <f>SUM(I12:I13)</f>
        <v>0</v>
      </c>
      <c r="J11" s="234"/>
      <c r="K11" s="234">
        <f>SUM(K12:K13)</f>
        <v>0</v>
      </c>
      <c r="L11" s="234"/>
      <c r="M11" s="234">
        <f>SUM(M12:M13)</f>
        <v>0</v>
      </c>
      <c r="N11" s="233"/>
      <c r="O11" s="233">
        <f>SUM(O12:O13)</f>
        <v>0</v>
      </c>
      <c r="P11" s="233"/>
      <c r="Q11" s="233">
        <f>SUM(Q12:Q13)</f>
        <v>0</v>
      </c>
      <c r="R11" s="234"/>
      <c r="S11" s="234"/>
      <c r="T11" s="235"/>
      <c r="U11" s="229"/>
      <c r="V11" s="229">
        <f>SUM(V12:V13)</f>
        <v>0</v>
      </c>
      <c r="W11" s="229"/>
      <c r="X11" s="229"/>
      <c r="Y11" s="229"/>
      <c r="AG11" t="s">
        <v>200</v>
      </c>
    </row>
    <row r="12" spans="1:60" outlineLevel="1" x14ac:dyDescent="0.2">
      <c r="A12" s="237">
        <v>2</v>
      </c>
      <c r="B12" s="238" t="s">
        <v>1604</v>
      </c>
      <c r="C12" s="253" t="s">
        <v>1605</v>
      </c>
      <c r="D12" s="239" t="s">
        <v>1122</v>
      </c>
      <c r="E12" s="240">
        <v>1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0">
        <v>0</v>
      </c>
      <c r="O12" s="240">
        <f>ROUND(E12*N12,2)</f>
        <v>0</v>
      </c>
      <c r="P12" s="240">
        <v>0</v>
      </c>
      <c r="Q12" s="240">
        <f>ROUND(E12*P12,2)</f>
        <v>0</v>
      </c>
      <c r="R12" s="242"/>
      <c r="S12" s="242" t="s">
        <v>348</v>
      </c>
      <c r="T12" s="243" t="s">
        <v>349</v>
      </c>
      <c r="U12" s="221">
        <v>0</v>
      </c>
      <c r="V12" s="221">
        <f>ROUND(E12*U12,2)</f>
        <v>0</v>
      </c>
      <c r="W12" s="221"/>
      <c r="X12" s="221" t="s">
        <v>207</v>
      </c>
      <c r="Y12" s="221" t="s">
        <v>208</v>
      </c>
      <c r="Z12" s="210"/>
      <c r="AA12" s="210"/>
      <c r="AB12" s="210"/>
      <c r="AC12" s="210"/>
      <c r="AD12" s="210"/>
      <c r="AE12" s="210"/>
      <c r="AF12" s="210"/>
      <c r="AG12" s="210" t="s">
        <v>209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7"/>
      <c r="D13" s="248"/>
      <c r="E13" s="248"/>
      <c r="F13" s="248"/>
      <c r="G13" s="248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214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30" t="s">
        <v>199</v>
      </c>
      <c r="B14" s="231" t="s">
        <v>165</v>
      </c>
      <c r="C14" s="252" t="s">
        <v>166</v>
      </c>
      <c r="D14" s="232"/>
      <c r="E14" s="233"/>
      <c r="F14" s="234"/>
      <c r="G14" s="234">
        <f>SUMIF(AG15:AG16,"&lt;&gt;NOR",G15:G16)</f>
        <v>0</v>
      </c>
      <c r="H14" s="234"/>
      <c r="I14" s="234">
        <f>SUM(I15:I16)</f>
        <v>0</v>
      </c>
      <c r="J14" s="234"/>
      <c r="K14" s="234">
        <f>SUM(K15:K16)</f>
        <v>0</v>
      </c>
      <c r="L14" s="234"/>
      <c r="M14" s="234">
        <f>SUM(M15:M16)</f>
        <v>0</v>
      </c>
      <c r="N14" s="233"/>
      <c r="O14" s="233">
        <f>SUM(O15:O16)</f>
        <v>0</v>
      </c>
      <c r="P14" s="233"/>
      <c r="Q14" s="233">
        <f>SUM(Q15:Q16)</f>
        <v>0</v>
      </c>
      <c r="R14" s="234"/>
      <c r="S14" s="234"/>
      <c r="T14" s="235"/>
      <c r="U14" s="229"/>
      <c r="V14" s="229">
        <f>SUM(V15:V16)</f>
        <v>0</v>
      </c>
      <c r="W14" s="229"/>
      <c r="X14" s="229"/>
      <c r="Y14" s="229"/>
      <c r="AG14" t="s">
        <v>200</v>
      </c>
    </row>
    <row r="15" spans="1:60" outlineLevel="1" x14ac:dyDescent="0.2">
      <c r="A15" s="237">
        <v>3</v>
      </c>
      <c r="B15" s="238" t="s">
        <v>1606</v>
      </c>
      <c r="C15" s="253" t="s">
        <v>1607</v>
      </c>
      <c r="D15" s="239" t="s">
        <v>1122</v>
      </c>
      <c r="E15" s="240">
        <v>1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/>
      <c r="S15" s="242" t="s">
        <v>348</v>
      </c>
      <c r="T15" s="243" t="s">
        <v>349</v>
      </c>
      <c r="U15" s="221">
        <v>0</v>
      </c>
      <c r="V15" s="221">
        <f>ROUND(E15*U15,2)</f>
        <v>0</v>
      </c>
      <c r="W15" s="221"/>
      <c r="X15" s="221" t="s">
        <v>207</v>
      </c>
      <c r="Y15" s="221" t="s">
        <v>208</v>
      </c>
      <c r="Z15" s="210"/>
      <c r="AA15" s="210"/>
      <c r="AB15" s="210"/>
      <c r="AC15" s="210"/>
      <c r="AD15" s="210"/>
      <c r="AE15" s="210"/>
      <c r="AF15" s="210"/>
      <c r="AG15" s="210" t="s">
        <v>209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7"/>
      <c r="D16" s="248"/>
      <c r="E16" s="248"/>
      <c r="F16" s="248"/>
      <c r="G16" s="248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33" x14ac:dyDescent="0.2">
      <c r="A17" s="3"/>
      <c r="B17" s="4"/>
      <c r="C17" s="265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15</v>
      </c>
      <c r="AF17">
        <v>21</v>
      </c>
      <c r="AG17" t="s">
        <v>185</v>
      </c>
    </row>
    <row r="18" spans="1:33" x14ac:dyDescent="0.2">
      <c r="A18" s="213"/>
      <c r="B18" s="214" t="s">
        <v>29</v>
      </c>
      <c r="C18" s="266"/>
      <c r="D18" s="215"/>
      <c r="E18" s="216"/>
      <c r="F18" s="216"/>
      <c r="G18" s="236">
        <f>G8+G11+G14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1296</v>
      </c>
    </row>
    <row r="19" spans="1:33" x14ac:dyDescent="0.2">
      <c r="C19" s="267"/>
      <c r="D19" s="10"/>
      <c r="AG19" t="s">
        <v>1298</v>
      </c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X/k8rOf04J5gUvS93+3+u5C3QqFsdDtFZqlw8cYf36drfuCtWGTYSMsAWWFVy78IWN8VLdKw3OiByZRKRavPg==" saltValue="LwIp/cKmXe2q2eWsOah1GQ==" spinCount="100000" sheet="1" formatRows="0"/>
  <mergeCells count="7">
    <mergeCell ref="C16:G16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01 23-12-01 Pol</vt:lpstr>
      <vt:lpstr>01-ZTI 23-12-01ZTI Pol</vt:lpstr>
      <vt:lpstr>02 23-12-02 Pol</vt:lpstr>
      <vt:lpstr>03 23-12-03 Pol</vt:lpstr>
      <vt:lpstr>04 23-12-04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23-12-01 Pol'!Názvy_tisku</vt:lpstr>
      <vt:lpstr>'01-ZTI 23-12-01ZTI Pol'!Názvy_tisku</vt:lpstr>
      <vt:lpstr>'02 23-12-02 Pol'!Názvy_tisku</vt:lpstr>
      <vt:lpstr>'03 23-12-03 Pol'!Názvy_tisku</vt:lpstr>
      <vt:lpstr>'04 23-12-04 Pol'!Názvy_tisku</vt:lpstr>
      <vt:lpstr>oadresa</vt:lpstr>
      <vt:lpstr>Stavba!Objednatel</vt:lpstr>
      <vt:lpstr>Stavba!Objekt</vt:lpstr>
      <vt:lpstr>'01 23-12-01 Pol'!Oblast_tisku</vt:lpstr>
      <vt:lpstr>'01-ZTI 23-12-01ZTI Pol'!Oblast_tisku</vt:lpstr>
      <vt:lpstr>'02 23-12-02 Pol'!Oblast_tisku</vt:lpstr>
      <vt:lpstr>'03 23-12-03 Pol'!Oblast_tisku</vt:lpstr>
      <vt:lpstr>'04 23-12-04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Šlancarová</dc:creator>
  <cp:lastModifiedBy>Jana Šlancarová</cp:lastModifiedBy>
  <cp:lastPrinted>2019-03-19T12:27:02Z</cp:lastPrinted>
  <dcterms:created xsi:type="dcterms:W3CDTF">2009-04-08T07:15:50Z</dcterms:created>
  <dcterms:modified xsi:type="dcterms:W3CDTF">2024-01-29T14:22:09Z</dcterms:modified>
</cp:coreProperties>
</file>