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ZZZ\ZZZ\AKCE 2023\13 ZŠ Holubbice (Gottwald)\03 REALIZACE\"/>
    </mc:Choice>
  </mc:AlternateContent>
  <bookViews>
    <workbookView xWindow="0" yWindow="0" windowWidth="41505" windowHeight="8790"/>
  </bookViews>
  <sheets>
    <sheet name="SUMARIZACE" sheetId="3" r:id="rId1"/>
    <sheet name="ELEKTROINSTALACE" sheetId="2" r:id="rId2"/>
  </sheets>
  <definedNames>
    <definedName name="_xlnm.Print_Area" localSheetId="1">ELEKTROINSTALACE!$A$1:$I$89</definedName>
  </definedNames>
  <calcPr calcId="152511"/>
</workbook>
</file>

<file path=xl/calcChain.xml><?xml version="1.0" encoding="utf-8"?>
<calcChain xmlns="http://schemas.openxmlformats.org/spreadsheetml/2006/main">
  <c r="A18" i="3" l="1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G85" i="2"/>
  <c r="G84" i="2"/>
  <c r="G81" i="2"/>
  <c r="G80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2" i="2"/>
  <c r="G61" i="2"/>
  <c r="G60" i="2"/>
  <c r="G59" i="2"/>
  <c r="G58" i="2"/>
  <c r="G57" i="2"/>
  <c r="G56" i="2"/>
  <c r="G55" i="2"/>
  <c r="G53" i="2"/>
  <c r="G52" i="2"/>
  <c r="G51" i="2"/>
  <c r="G44" i="2"/>
  <c r="G43" i="2"/>
  <c r="G41" i="2"/>
  <c r="G38" i="2"/>
  <c r="G37" i="2"/>
  <c r="G36" i="2"/>
  <c r="G35" i="2"/>
  <c r="G34" i="2"/>
  <c r="G33" i="2"/>
  <c r="G30" i="2"/>
  <c r="G29" i="2"/>
  <c r="G28" i="2"/>
  <c r="G27" i="2"/>
  <c r="G26" i="2"/>
  <c r="G25" i="2"/>
  <c r="G22" i="2"/>
  <c r="G21" i="2"/>
  <c r="G20" i="2"/>
  <c r="G19" i="2"/>
  <c r="G18" i="2"/>
  <c r="G14" i="2"/>
  <c r="G16" i="2" s="1"/>
  <c r="D8" i="3" s="1"/>
  <c r="G10" i="2"/>
  <c r="G9" i="2"/>
  <c r="G8" i="2"/>
  <c r="G7" i="2"/>
  <c r="G45" i="2" l="1"/>
  <c r="D12" i="3" s="1"/>
  <c r="G39" i="2"/>
  <c r="D11" i="3" s="1"/>
  <c r="G31" i="2"/>
  <c r="D10" i="3" s="1"/>
  <c r="G12" i="2"/>
  <c r="D7" i="3" s="1"/>
  <c r="G23" i="2"/>
  <c r="D9" i="3" s="1"/>
  <c r="G63" i="2"/>
  <c r="D15" i="3" s="1"/>
  <c r="G82" i="2"/>
  <c r="D16" i="3" s="1"/>
  <c r="G86" i="2"/>
  <c r="D17" i="3" s="1"/>
  <c r="G46" i="2" l="1"/>
  <c r="D18" i="3"/>
  <c r="D13" i="3"/>
  <c r="G87" i="2"/>
  <c r="D19" i="3" l="1"/>
  <c r="D21" i="3" s="1"/>
  <c r="G89" i="2"/>
</calcChain>
</file>

<file path=xl/sharedStrings.xml><?xml version="1.0" encoding="utf-8"?>
<sst xmlns="http://schemas.openxmlformats.org/spreadsheetml/2006/main" count="179" uniqueCount="100">
  <si>
    <t>ELEKTROINSTALACE</t>
  </si>
  <si>
    <t>Položkový rozpočet: ELEKTROINSTALACE</t>
  </si>
  <si>
    <t>Název nabídky:</t>
  </si>
  <si>
    <t>Materiál</t>
  </si>
  <si>
    <t>p.č.</t>
  </si>
  <si>
    <t>číslo položky</t>
  </si>
  <si>
    <t>název položky</t>
  </si>
  <si>
    <t>mj.</t>
  </si>
  <si>
    <t>množství</t>
  </si>
  <si>
    <t>cena za m.j.</t>
  </si>
  <si>
    <t>cena celkem</t>
  </si>
  <si>
    <t>Instalační krabice (CPV 284 220 00-6)</t>
  </si>
  <si>
    <t>KO KRABICE KU 68 - 1902</t>
  </si>
  <si>
    <t>KS</t>
  </si>
  <si>
    <t>Krabice elektroinstalační pro trafo splachovače</t>
  </si>
  <si>
    <t>ks</t>
  </si>
  <si>
    <t>Krabice elektroinstalační rozbočovací vč. svorek</t>
  </si>
  <si>
    <t>Krabice přístrojová</t>
  </si>
  <si>
    <t>Celkem za :</t>
  </si>
  <si>
    <t>Přístrojová náplň</t>
  </si>
  <si>
    <t>Pr. chránič s nadpr.ochr. 2p., 16A/B, 0,03A</t>
  </si>
  <si>
    <t>Svítidla (CPV 315 000 00-1)</t>
  </si>
  <si>
    <t>A - LED svítidlo stropní přisazené 54W/5650lm/IP20</t>
  </si>
  <si>
    <t>AN - LED svítidlo stropní přisazené s nouzovým modulem 54W/5650lm/IP20</t>
  </si>
  <si>
    <t>B - LED svítidlo přisazené asymetrické , osvětlení tabule 30W/6200lm/IP 40</t>
  </si>
  <si>
    <t>C- LED svítidlo stropní, 27W/2700ln/IP44/375mm</t>
  </si>
  <si>
    <t>N -Nouzové svítidlo 8W /1hod. s vlastním zdrojem</t>
  </si>
  <si>
    <t>Vodiče (CPV 313 000 00-9)</t>
  </si>
  <si>
    <t>KABEL CYKY 2A X 1.5</t>
  </si>
  <si>
    <t>m</t>
  </si>
  <si>
    <t>KABEL CYKY 3A X 1.5</t>
  </si>
  <si>
    <t>KABEL CYKY 3C x 1.5</t>
  </si>
  <si>
    <t>KABEL CYKY 3C x 2.5</t>
  </si>
  <si>
    <t>KABEL CYKY 5C x 1.5</t>
  </si>
  <si>
    <t>VODIC HO7 V-U 4 ZL/Z (CY)</t>
  </si>
  <si>
    <t>Vypínače (CPV 312 120 00-5)</t>
  </si>
  <si>
    <t>Pohybový snímač - úhel 180°</t>
  </si>
  <si>
    <t>Vypínač 06 (komplet) barva - bílá</t>
  </si>
  <si>
    <t>Vypínač 06+1 (komplet) barva - bílá</t>
  </si>
  <si>
    <t>Vypínač 01 (komplet) barva - bílá</t>
  </si>
  <si>
    <t>Vypínač 05 (komplet) barva - bílá</t>
  </si>
  <si>
    <t>Vypínač 07 (komplet) barva - bílá</t>
  </si>
  <si>
    <t>Zásuvky (CPV 312 241 00-3)</t>
  </si>
  <si>
    <t>Zásuvková sestava 3x230V+ DATA - čtyřrámeček</t>
  </si>
  <si>
    <t>1x čtyřrámeček 4x instalační krabice 3x zásuvka 230V/16A</t>
  </si>
  <si>
    <t>Zásuvka 1x bílá KOMPLET</t>
  </si>
  <si>
    <t>zásuvková sestava 3x 230V,DATA,vypínač - pětirámeček</t>
  </si>
  <si>
    <t>Montáž (CPV 453 100 00-3)</t>
  </si>
  <si>
    <t>Hodinové zúčtovací sazby</t>
  </si>
  <si>
    <t>Demontáž stávající instalace vč. likvidace matriálu</t>
  </si>
  <si>
    <t>hod</t>
  </si>
  <si>
    <t>Koordinace s profesemi</t>
  </si>
  <si>
    <t>- před dokončením kabeláže nutno prověřit a odsouhlasit s jednotlivými profesemi polohy vývodů a způsob ovládání dodávaných zařízení a technologií. Zápis o této koordinaci musí být uveden ve stavebním deníku.</t>
  </si>
  <si>
    <t>Pomocné práce,kompletace</t>
  </si>
  <si>
    <t>Pospojování vodovodních baterií,místní pospojování</t>
  </si>
  <si>
    <t>Převzetí pracoviště</t>
  </si>
  <si>
    <t>Spolupráce s revizním technikem</t>
  </si>
  <si>
    <t>Vyhledání stávajícího kabelu a jeho přepojení</t>
  </si>
  <si>
    <t>Výchozí revize s vypracováním revizní zprávy</t>
  </si>
  <si>
    <t>Zakreslení skutečného provedení</t>
  </si>
  <si>
    <t>Montáže</t>
  </si>
  <si>
    <t>Zapojení ventilátoru</t>
  </si>
  <si>
    <t>210201039 </t>
  </si>
  <si>
    <t>Demontáž svítidla - zářivkové přisazené</t>
  </si>
  <si>
    <t>Demontáž vypínače</t>
  </si>
  <si>
    <t>Demontáž zásuvky</t>
  </si>
  <si>
    <t>Demontážní práce</t>
  </si>
  <si>
    <t>Montáž čidla</t>
  </si>
  <si>
    <t>210010322 </t>
  </si>
  <si>
    <t>Montáž krabice odbočné (KR 97) kruh. vč.zap</t>
  </si>
  <si>
    <t>210010331 </t>
  </si>
  <si>
    <t>Montáž přístrojové krabice bez zapojení</t>
  </si>
  <si>
    <t>210203002 </t>
  </si>
  <si>
    <t>Montáž svítidla</t>
  </si>
  <si>
    <t>211200101 </t>
  </si>
  <si>
    <t>Montáž svítidla - nouzové</t>
  </si>
  <si>
    <t>Montáž svítidla interierového</t>
  </si>
  <si>
    <t>210810042 </t>
  </si>
  <si>
    <t>Položení kabelu pevně</t>
  </si>
  <si>
    <t>210800117 </t>
  </si>
  <si>
    <t>Položení kabelu pod omítku</t>
  </si>
  <si>
    <t>210100001 </t>
  </si>
  <si>
    <t>Ukončení 1 vodiče v rozvaděči vč.zap.a konc.do 2,5mm2</t>
  </si>
  <si>
    <t>Zapojení vypínače zapuštěného</t>
  </si>
  <si>
    <t>210111012 </t>
  </si>
  <si>
    <t>Zapojení zásuvky polozap./zapuštěné 10/16A 250V 2P+Z</t>
  </si>
  <si>
    <t>Stavební práce</t>
  </si>
  <si>
    <t>97303-1616 </t>
  </si>
  <si>
    <t>Sekání zdi cihlové, kapsy-krab.&lt;100x100x50mm</t>
  </si>
  <si>
    <t>97408-2212 </t>
  </si>
  <si>
    <t>Cenová kalkulace celkem bez DPH:</t>
  </si>
  <si>
    <t>Celkem</t>
  </si>
  <si>
    <t>CELKEM</t>
  </si>
  <si>
    <t xml:space="preserve">ZVÝŠENÍ KAPACITY STÁVAJÍCÍ ZŠ HOLUBICE </t>
  </si>
  <si>
    <t>pod vícenásobný rámeček</t>
  </si>
  <si>
    <t>doplnění rozvaděče RH1</t>
  </si>
  <si>
    <t>Úprava stávající elektroinstalace, doplnění přístrojů do rozvaděče</t>
  </si>
  <si>
    <t>demontáž zářivkového svítidla vč. likvidace materiálu</t>
  </si>
  <si>
    <t xml:space="preserve">zapojení zásuvkových okruhů </t>
  </si>
  <si>
    <t>Vysekání rýhy do stěny, omítka-cem.š.do 30mm + zapravení rýh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</si>
</sst>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3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  <font>
      <sz val="7.5"/>
      <color theme="1"/>
      <name val="Calibri"/>
      <family val="2"/>
      <charset val="238"/>
    </font>
    <font>
      <i/>
      <sz val="7.5"/>
      <color theme="1" tint="0.34998626667073579"/>
      <name val="Calibri"/>
      <family val="2"/>
      <charset val="238"/>
    </font>
    <font>
      <b/>
      <i/>
      <sz val="11"/>
      <color theme="3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3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11"/>
      <color theme="3"/>
      <name val="Calibri"/>
      <family val="2"/>
      <charset val="238"/>
      <scheme val="minor"/>
    </font>
    <font>
      <i/>
      <sz val="7.5"/>
      <color theme="1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8" fillId="33" borderId="0" xfId="0" applyFont="1" applyFill="1"/>
    <xf numFmtId="0" fontId="19" fillId="33" borderId="0" xfId="0" applyFont="1" applyFill="1" applyAlignment="1">
      <alignment horizontal="center" vertical="center" wrapText="1"/>
    </xf>
    <xf numFmtId="0" fontId="22" fillId="36" borderId="14" xfId="0" applyFont="1" applyFill="1" applyBorder="1" applyAlignment="1">
      <alignment horizontal="center" vertical="center"/>
    </xf>
    <xf numFmtId="0" fontId="25" fillId="33" borderId="14" xfId="0" applyFont="1" applyFill="1" applyBorder="1" applyAlignment="1">
      <alignment horizontal="center" vertical="center" wrapText="1"/>
    </xf>
    <xf numFmtId="0" fontId="25" fillId="33" borderId="14" xfId="0" applyFont="1" applyFill="1" applyBorder="1" applyAlignment="1">
      <alignment horizontal="left" vertical="center" wrapText="1"/>
    </xf>
    <xf numFmtId="3" fontId="25" fillId="33" borderId="14" xfId="0" applyNumberFormat="1" applyFont="1" applyFill="1" applyBorder="1" applyAlignment="1">
      <alignment horizontal="right" vertical="center"/>
    </xf>
    <xf numFmtId="164" fontId="25" fillId="33" borderId="14" xfId="1" applyNumberFormat="1" applyFont="1" applyFill="1" applyBorder="1" applyAlignment="1" applyProtection="1">
      <alignment horizontal="right" vertical="center"/>
      <protection locked="0"/>
    </xf>
    <xf numFmtId="164" fontId="25" fillId="33" borderId="14" xfId="1" applyNumberFormat="1" applyFont="1" applyFill="1" applyBorder="1" applyAlignment="1" applyProtection="1">
      <alignment horizontal="right" vertical="center"/>
      <protection hidden="1"/>
    </xf>
    <xf numFmtId="0" fontId="26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top"/>
    </xf>
    <xf numFmtId="42" fontId="23" fillId="37" borderId="14" xfId="0" applyNumberFormat="1" applyFont="1" applyFill="1" applyBorder="1" applyAlignment="1">
      <alignment horizontal="right" vertical="center" wrapText="1"/>
    </xf>
    <xf numFmtId="0" fontId="27" fillId="35" borderId="14" xfId="0" applyFont="1" applyFill="1" applyBorder="1" applyAlignment="1">
      <alignment horizontal="left" vertical="top"/>
    </xf>
    <xf numFmtId="42" fontId="27" fillId="35" borderId="14" xfId="0" applyNumberFormat="1" applyFont="1" applyFill="1" applyBorder="1" applyAlignment="1">
      <alignment horizontal="left" vertical="center" wrapText="1"/>
    </xf>
    <xf numFmtId="42" fontId="19" fillId="34" borderId="14" xfId="0" applyNumberFormat="1" applyFont="1" applyFill="1" applyBorder="1" applyAlignment="1">
      <alignment horizontal="right" vertical="center"/>
    </xf>
    <xf numFmtId="44" fontId="30" fillId="0" borderId="14" xfId="1" applyFont="1" applyBorder="1" applyAlignment="1">
      <alignment horizontal="right" vertical="center" wrapText="1"/>
    </xf>
    <xf numFmtId="42" fontId="31" fillId="35" borderId="14" xfId="0" applyNumberFormat="1" applyFont="1" applyFill="1" applyBorder="1" applyAlignment="1">
      <alignment horizontal="left" vertical="center" wrapText="1"/>
    </xf>
    <xf numFmtId="42" fontId="31" fillId="35" borderId="16" xfId="0" applyNumberFormat="1" applyFont="1" applyFill="1" applyBorder="1" applyAlignment="1">
      <alignment horizontal="left" vertical="center" wrapText="1"/>
    </xf>
    <xf numFmtId="44" fontId="19" fillId="34" borderId="14" xfId="1" applyFont="1" applyFill="1" applyBorder="1" applyAlignment="1">
      <alignment horizontal="right" vertical="center"/>
    </xf>
    <xf numFmtId="0" fontId="32" fillId="33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35" borderId="14" xfId="0" applyFont="1" applyFill="1" applyBorder="1" applyAlignment="1">
      <alignment horizontal="left" vertical="center" wrapText="1"/>
    </xf>
    <xf numFmtId="0" fontId="31" fillId="3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28" fillId="34" borderId="14" xfId="0" applyFont="1" applyFill="1" applyBorder="1" applyAlignment="1">
      <alignment horizontal="center" vertical="center"/>
    </xf>
    <xf numFmtId="0" fontId="0" fillId="34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7" fillId="35" borderId="14" xfId="0" applyFont="1" applyFill="1" applyBorder="1" applyAlignment="1">
      <alignment horizontal="left" vertical="center" wrapText="1"/>
    </xf>
    <xf numFmtId="0" fontId="19" fillId="33" borderId="14" xfId="0" applyFont="1" applyFill="1" applyBorder="1" applyAlignment="1">
      <alignment horizontal="left" vertical="center" wrapText="1"/>
    </xf>
    <xf numFmtId="0" fontId="24" fillId="33" borderId="14" xfId="0" applyFont="1" applyFill="1" applyBorder="1" applyAlignment="1">
      <alignment horizontal="left" vertical="center" wrapText="1"/>
    </xf>
    <xf numFmtId="0" fontId="23" fillId="37" borderId="14" xfId="0" applyFont="1" applyFill="1" applyBorder="1" applyAlignment="1">
      <alignment horizontal="left" vertical="center" wrapText="1"/>
    </xf>
    <xf numFmtId="0" fontId="21" fillId="35" borderId="10" xfId="0" applyFont="1" applyFill="1" applyBorder="1" applyAlignment="1">
      <alignment horizontal="left" vertical="center" wrapText="1"/>
    </xf>
    <xf numFmtId="0" fontId="21" fillId="35" borderId="11" xfId="0" applyFont="1" applyFill="1" applyBorder="1" applyAlignment="1">
      <alignment horizontal="left" vertical="center" wrapText="1"/>
    </xf>
    <xf numFmtId="0" fontId="21" fillId="35" borderId="17" xfId="0" applyFont="1" applyFill="1" applyBorder="1" applyAlignment="1">
      <alignment horizontal="left" vertical="center" wrapText="1"/>
    </xf>
    <xf numFmtId="0" fontId="19" fillId="34" borderId="16" xfId="0" applyFont="1" applyFill="1" applyBorder="1" applyAlignment="1">
      <alignment horizontal="left" vertical="center" wrapText="1"/>
    </xf>
    <xf numFmtId="0" fontId="20" fillId="34" borderId="14" xfId="0" applyFont="1" applyFill="1" applyBorder="1" applyAlignment="1">
      <alignment horizontal="left" vertical="center" wrapText="1"/>
    </xf>
    <xf numFmtId="0" fontId="19" fillId="34" borderId="14" xfId="0" applyFont="1" applyFill="1" applyBorder="1" applyAlignment="1">
      <alignment horizontal="left" vertical="center" wrapText="1"/>
    </xf>
  </cellXfs>
  <cellStyles count="43">
    <cellStyle name="20 % – Zvýraznění1" xfId="20" builtinId="30" customBuiltin="1"/>
    <cellStyle name="20 % – Zvýraznění2" xfId="24" builtinId="34" customBuiltin="1"/>
    <cellStyle name="20 % – Zvýraznění3" xfId="28" builtinId="38" customBuiltin="1"/>
    <cellStyle name="20 % – Zvýraznění4" xfId="32" builtinId="42" customBuiltin="1"/>
    <cellStyle name="20 % – Zvýraznění5" xfId="36" builtinId="46" customBuiltin="1"/>
    <cellStyle name="20 % – Zvýraznění6" xfId="40" builtinId="50" customBuiltin="1"/>
    <cellStyle name="40 % – Zvýraznění1" xfId="21" builtinId="31" customBuiltin="1"/>
    <cellStyle name="40 % – Zvýraznění2" xfId="25" builtinId="35" customBuiltin="1"/>
    <cellStyle name="40 % – Zvýraznění3" xfId="29" builtinId="39" customBuiltin="1"/>
    <cellStyle name="40 % – Zvýraznění4" xfId="33" builtinId="43" customBuiltin="1"/>
    <cellStyle name="40 % – Zvýraznění5" xfId="37" builtinId="47" customBuiltin="1"/>
    <cellStyle name="40 % – Zvýraznění6" xfId="41" builtinId="51" customBuiltin="1"/>
    <cellStyle name="60 % – Zvýraznění1" xfId="22" builtinId="32" customBuiltin="1"/>
    <cellStyle name="60 % – Zvýraznění2" xfId="26" builtinId="36" customBuiltin="1"/>
    <cellStyle name="60 % – Zvýraznění3" xfId="30" builtinId="40" customBuiltin="1"/>
    <cellStyle name="60 % – Zvýraznění4" xfId="34" builtinId="44" customBuiltin="1"/>
    <cellStyle name="60 % – Zvýraznění5" xfId="38" builtinId="48" customBuiltin="1"/>
    <cellStyle name="60 % – Zvýraznění6" xfId="42" builtinId="52" customBuiltin="1"/>
    <cellStyle name="Celkem" xfId="18" builtinId="25" customBuiltin="1"/>
    <cellStyle name="Chybně" xfId="8" builtinId="27" customBuiltin="1"/>
    <cellStyle name="Kontrolní buňka" xfId="14" builtinId="23" customBuiltin="1"/>
    <cellStyle name="Měna" xfId="1" builtinId="4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2" builtinId="15" customBuiltin="1"/>
    <cellStyle name="Neutrální" xfId="9" builtinId="28" customBuiltin="1"/>
    <cellStyle name="Normální" xfId="0" builtinId="0"/>
    <cellStyle name="Poznámka" xfId="16" builtinId="10" customBuiltin="1"/>
    <cellStyle name="Propojená buňka" xfId="13" builtinId="24" customBuiltin="1"/>
    <cellStyle name="Správně" xfId="7" builtinId="26" customBuiltin="1"/>
    <cellStyle name="Text upozornění" xfId="15" builtinId="11" customBuiltin="1"/>
    <cellStyle name="Vstup" xfId="10" builtinId="20" customBuiltin="1"/>
    <cellStyle name="Výpočet" xfId="12" builtinId="22" customBuiltin="1"/>
    <cellStyle name="Výstup" xfId="11" builtinId="21" customBuiltin="1"/>
    <cellStyle name="Vysvětlující text" xfId="17" builtinId="53" customBuiltin="1"/>
    <cellStyle name="Zvýraznění 1" xfId="19" builtinId="29" customBuiltin="1"/>
    <cellStyle name="Zvýraznění 2" xfId="23" builtinId="33" customBuiltin="1"/>
    <cellStyle name="Zvýraznění 3" xfId="27" builtinId="37" customBuiltin="1"/>
    <cellStyle name="Zvýraznění 4" xfId="31" builtinId="41" customBuiltin="1"/>
    <cellStyle name="Zvýraznění 5" xfId="35" builtinId="45" customBuiltin="1"/>
    <cellStyle name="Zvýraznění 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G17" sqref="G17"/>
    </sheetView>
  </sheetViews>
  <sheetFormatPr defaultRowHeight="15" x14ac:dyDescent="0.25"/>
  <cols>
    <col min="1" max="1" width="38.85546875" customWidth="1"/>
    <col min="2" max="2" width="4.5703125" customWidth="1"/>
    <col min="3" max="3" width="7.85546875" customWidth="1"/>
    <col min="4" max="4" width="25.85546875" customWidth="1"/>
  </cols>
  <sheetData>
    <row r="1" spans="1:4" ht="35.1" customHeight="1" x14ac:dyDescent="0.25">
      <c r="A1" s="29" t="s">
        <v>93</v>
      </c>
      <c r="B1" s="29"/>
      <c r="C1" s="29"/>
      <c r="D1" s="29"/>
    </row>
    <row r="3" spans="1:4" ht="20.100000000000001" customHeight="1" x14ac:dyDescent="0.25">
      <c r="A3" s="30">
        <f>ELEKTROINSTALACE!A1</f>
        <v>34281</v>
      </c>
      <c r="B3" s="30"/>
      <c r="C3" s="30"/>
      <c r="D3" s="30"/>
    </row>
    <row r="4" spans="1:4" ht="20.100000000000001" customHeight="1" x14ac:dyDescent="0.25">
      <c r="A4" s="30" t="str">
        <f>ELEKTROINSTALACE!C1</f>
        <v>Položkový rozpočet: ELEKTROINSTALACE</v>
      </c>
      <c r="B4" s="30"/>
      <c r="C4" s="30"/>
      <c r="D4" s="30"/>
    </row>
    <row r="5" spans="1:4" ht="24.95" customHeight="1" x14ac:dyDescent="0.25">
      <c r="A5" s="31" t="str">
        <f>ELEKTROINSTALACE!C2</f>
        <v>ELEKTROINSTALACE</v>
      </c>
      <c r="B5" s="31"/>
      <c r="C5" s="31"/>
      <c r="D5" s="31"/>
    </row>
    <row r="6" spans="1:4" x14ac:dyDescent="0.25">
      <c r="A6" s="21" t="str">
        <f>ELEKTROINSTALACE!C4</f>
        <v>Materiál</v>
      </c>
      <c r="B6" s="22"/>
      <c r="C6" s="22"/>
      <c r="D6" s="23"/>
    </row>
    <row r="7" spans="1:4" x14ac:dyDescent="0.25">
      <c r="A7" s="24" t="str">
        <f>ELEKTROINSTALACE!C12</f>
        <v>Instalační krabice (CPV 284 220 00-6)</v>
      </c>
      <c r="B7" s="25"/>
      <c r="C7" s="25"/>
      <c r="D7" s="15">
        <f>ELEKTROINSTALACE!G12</f>
        <v>0</v>
      </c>
    </row>
    <row r="8" spans="1:4" x14ac:dyDescent="0.25">
      <c r="A8" s="24" t="str">
        <f>ELEKTROINSTALACE!C16</f>
        <v>Přístrojová náplň</v>
      </c>
      <c r="B8" s="25"/>
      <c r="C8" s="25"/>
      <c r="D8" s="15">
        <f>ELEKTROINSTALACE!G16</f>
        <v>0</v>
      </c>
    </row>
    <row r="9" spans="1:4" x14ac:dyDescent="0.25">
      <c r="A9" s="24" t="str">
        <f>ELEKTROINSTALACE!C23</f>
        <v>Svítidla (CPV 315 000 00-1)</v>
      </c>
      <c r="B9" s="25"/>
      <c r="C9" s="25"/>
      <c r="D9" s="15">
        <f>ELEKTROINSTALACE!G23</f>
        <v>0</v>
      </c>
    </row>
    <row r="10" spans="1:4" x14ac:dyDescent="0.25">
      <c r="A10" s="24" t="str">
        <f>ELEKTROINSTALACE!C31</f>
        <v>Vodiče (CPV 313 000 00-9)</v>
      </c>
      <c r="B10" s="25"/>
      <c r="C10" s="25"/>
      <c r="D10" s="15">
        <f>ELEKTROINSTALACE!G31</f>
        <v>0</v>
      </c>
    </row>
    <row r="11" spans="1:4" x14ac:dyDescent="0.25">
      <c r="A11" s="24" t="str">
        <f>ELEKTROINSTALACE!C39</f>
        <v>Vypínače (CPV 312 120 00-5)</v>
      </c>
      <c r="B11" s="25"/>
      <c r="C11" s="25"/>
      <c r="D11" s="15">
        <f>ELEKTROINSTALACE!G39</f>
        <v>0</v>
      </c>
    </row>
    <row r="12" spans="1:4" x14ac:dyDescent="0.25">
      <c r="A12" s="24" t="str">
        <f>ELEKTROINSTALACE!C45</f>
        <v>Zásuvky (CPV 312 241 00-3)</v>
      </c>
      <c r="B12" s="25"/>
      <c r="C12" s="25"/>
      <c r="D12" s="15">
        <f>ELEKTROINSTALACE!G45</f>
        <v>0</v>
      </c>
    </row>
    <row r="13" spans="1:4" x14ac:dyDescent="0.25">
      <c r="A13" s="27" t="str">
        <f>ELEKTROINSTALACE!C46</f>
        <v>Materiál</v>
      </c>
      <c r="B13" s="28"/>
      <c r="C13" s="28"/>
      <c r="D13" s="17">
        <f>+D7+D8+D9+D10+D11+D12</f>
        <v>0</v>
      </c>
    </row>
    <row r="14" spans="1:4" x14ac:dyDescent="0.25">
      <c r="A14" s="21" t="str">
        <f>ELEKTROINSTALACE!C48</f>
        <v>Montáž (CPV 453 100 00-3)</v>
      </c>
      <c r="B14" s="22"/>
      <c r="C14" s="22"/>
      <c r="D14" s="23"/>
    </row>
    <row r="15" spans="1:4" x14ac:dyDescent="0.25">
      <c r="A15" s="24" t="str">
        <f>ELEKTROINSTALACE!C63</f>
        <v>Hodinové zúčtovací sazby</v>
      </c>
      <c r="B15" s="25"/>
      <c r="C15" s="25"/>
      <c r="D15" s="15">
        <f>ELEKTROINSTALACE!G63</f>
        <v>0</v>
      </c>
    </row>
    <row r="16" spans="1:4" x14ac:dyDescent="0.25">
      <c r="A16" s="24" t="str">
        <f>ELEKTROINSTALACE!C82</f>
        <v>Montáže</v>
      </c>
      <c r="B16" s="25"/>
      <c r="C16" s="25"/>
      <c r="D16" s="15">
        <f>ELEKTROINSTALACE!G82</f>
        <v>0</v>
      </c>
    </row>
    <row r="17" spans="1:4" x14ac:dyDescent="0.25">
      <c r="A17" s="24" t="str">
        <f>ELEKTROINSTALACE!C86</f>
        <v>Stavební práce</v>
      </c>
      <c r="B17" s="25"/>
      <c r="C17" s="25"/>
      <c r="D17" s="15">
        <f>ELEKTROINSTALACE!G86</f>
        <v>0</v>
      </c>
    </row>
    <row r="18" spans="1:4" x14ac:dyDescent="0.25">
      <c r="A18" s="26" t="str">
        <f>ELEKTROINSTALACE!C87</f>
        <v>Montáž (CPV 453 100 00-3)</v>
      </c>
      <c r="B18" s="25"/>
      <c r="C18" s="25"/>
      <c r="D18" s="16">
        <f>+D15+D16+D17</f>
        <v>0</v>
      </c>
    </row>
    <row r="19" spans="1:4" x14ac:dyDescent="0.25">
      <c r="A19" s="20" t="s">
        <v>91</v>
      </c>
      <c r="B19" s="20"/>
      <c r="C19" s="20"/>
      <c r="D19" s="18">
        <f>+D13+D18</f>
        <v>0</v>
      </c>
    </row>
    <row r="21" spans="1:4" ht="24.95" customHeight="1" x14ac:dyDescent="0.25">
      <c r="A21" s="20" t="s">
        <v>92</v>
      </c>
      <c r="B21" s="20"/>
      <c r="C21" s="20"/>
      <c r="D21" s="18">
        <f>+D19</f>
        <v>0</v>
      </c>
    </row>
  </sheetData>
  <mergeCells count="19">
    <mergeCell ref="A13:C13"/>
    <mergeCell ref="A1:D1"/>
    <mergeCell ref="A3:D3"/>
    <mergeCell ref="A4:D4"/>
    <mergeCell ref="A5:D5"/>
    <mergeCell ref="A6:D6"/>
    <mergeCell ref="A7:C7"/>
    <mergeCell ref="A8:C8"/>
    <mergeCell ref="A9:C9"/>
    <mergeCell ref="A10:C10"/>
    <mergeCell ref="A11:C11"/>
    <mergeCell ref="A12:C12"/>
    <mergeCell ref="A21:C21"/>
    <mergeCell ref="A14:D14"/>
    <mergeCell ref="A15:C15"/>
    <mergeCell ref="A16:C16"/>
    <mergeCell ref="A17:C17"/>
    <mergeCell ref="A18:C18"/>
    <mergeCell ref="A19:C19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&amp;CZpracováno v systému QComposer - www.PodporaObchodu.CZ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showGridLines="0" topLeftCell="A52" zoomScaleNormal="100" workbookViewId="0">
      <selection activeCell="M88" sqref="M88"/>
    </sheetView>
  </sheetViews>
  <sheetFormatPr defaultRowHeight="14.25" x14ac:dyDescent="0.2"/>
  <cols>
    <col min="1" max="1" width="4.85546875" style="1" customWidth="1"/>
    <col min="2" max="2" width="10.7109375" style="1" customWidth="1"/>
    <col min="3" max="3" width="38.85546875" style="1" customWidth="1"/>
    <col min="4" max="4" width="4.5703125" style="1" customWidth="1"/>
    <col min="5" max="5" width="7.85546875" style="1" customWidth="1"/>
    <col min="6" max="6" width="11.42578125" style="1" customWidth="1"/>
    <col min="7" max="7" width="16.85546875" style="1" customWidth="1"/>
    <col min="8" max="9" width="1.7109375" style="1" customWidth="1"/>
    <col min="10" max="10" width="5.7109375" style="1" customWidth="1"/>
    <col min="11" max="11" width="9" style="1" bestFit="1" customWidth="1"/>
    <col min="12" max="16384" width="9.140625" style="1"/>
  </cols>
  <sheetData>
    <row r="1" spans="1:11" ht="24.95" customHeight="1" x14ac:dyDescent="0.2">
      <c r="A1" s="39">
        <v>34281</v>
      </c>
      <c r="B1" s="39"/>
      <c r="C1" s="39" t="s">
        <v>1</v>
      </c>
      <c r="D1" s="39"/>
      <c r="E1" s="39"/>
      <c r="F1" s="39"/>
      <c r="G1" s="39"/>
      <c r="H1" s="2"/>
      <c r="I1" s="2"/>
      <c r="J1" s="2"/>
      <c r="K1" s="2"/>
    </row>
    <row r="2" spans="1:11" ht="24.95" customHeight="1" x14ac:dyDescent="0.2">
      <c r="A2" s="40" t="s">
        <v>2</v>
      </c>
      <c r="B2" s="40"/>
      <c r="C2" s="41" t="s">
        <v>0</v>
      </c>
      <c r="D2" s="41"/>
      <c r="E2" s="41"/>
      <c r="F2" s="41"/>
      <c r="G2" s="41"/>
      <c r="H2" s="2"/>
      <c r="I2" s="2"/>
      <c r="J2" s="2"/>
      <c r="K2" s="2"/>
    </row>
    <row r="3" spans="1:11" ht="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x14ac:dyDescent="0.2">
      <c r="A4" s="36"/>
      <c r="B4" s="37"/>
      <c r="C4" s="37" t="s">
        <v>3</v>
      </c>
      <c r="D4" s="37"/>
      <c r="E4" s="37"/>
      <c r="F4" s="37"/>
      <c r="G4" s="38"/>
      <c r="H4" s="2"/>
      <c r="I4" s="2"/>
      <c r="J4" s="2"/>
      <c r="K4" s="2"/>
    </row>
    <row r="5" spans="1:11" ht="15" x14ac:dyDescent="0.2">
      <c r="A5" s="3" t="s">
        <v>4</v>
      </c>
      <c r="B5" s="3" t="s">
        <v>5</v>
      </c>
      <c r="C5" s="3" t="s">
        <v>6</v>
      </c>
      <c r="D5" s="3" t="s">
        <v>7</v>
      </c>
      <c r="E5" s="3" t="s">
        <v>8</v>
      </c>
      <c r="F5" s="3" t="s">
        <v>9</v>
      </c>
      <c r="G5" s="3" t="s">
        <v>10</v>
      </c>
      <c r="H5" s="2"/>
      <c r="I5" s="2"/>
      <c r="J5" s="2"/>
      <c r="K5" s="2"/>
    </row>
    <row r="6" spans="1:11" ht="15" x14ac:dyDescent="0.2">
      <c r="A6" s="33"/>
      <c r="B6" s="33"/>
      <c r="C6" s="34" t="s">
        <v>11</v>
      </c>
      <c r="D6" s="34"/>
      <c r="E6" s="34"/>
      <c r="F6" s="34"/>
      <c r="G6" s="34"/>
      <c r="H6" s="2"/>
      <c r="I6" s="2"/>
      <c r="J6" s="2"/>
      <c r="K6" s="2"/>
    </row>
    <row r="7" spans="1:11" ht="15" x14ac:dyDescent="0.2">
      <c r="A7" s="4">
        <v>1</v>
      </c>
      <c r="B7" s="5"/>
      <c r="C7" s="5" t="s">
        <v>12</v>
      </c>
      <c r="D7" s="4" t="s">
        <v>13</v>
      </c>
      <c r="E7" s="6">
        <v>52</v>
      </c>
      <c r="F7" s="7">
        <v>0</v>
      </c>
      <c r="G7" s="8">
        <f>F7*E7</f>
        <v>0</v>
      </c>
      <c r="H7" s="2"/>
      <c r="I7" s="2"/>
    </row>
    <row r="8" spans="1:11" ht="15" x14ac:dyDescent="0.2">
      <c r="A8" s="4">
        <v>2</v>
      </c>
      <c r="B8" s="5"/>
      <c r="C8" s="5" t="s">
        <v>14</v>
      </c>
      <c r="D8" s="4" t="s">
        <v>15</v>
      </c>
      <c r="E8" s="6">
        <v>2</v>
      </c>
      <c r="F8" s="7">
        <v>0</v>
      </c>
      <c r="G8" s="8">
        <f>F8*E8</f>
        <v>0</v>
      </c>
      <c r="H8" s="2"/>
      <c r="I8" s="2"/>
    </row>
    <row r="9" spans="1:11" ht="15" x14ac:dyDescent="0.2">
      <c r="A9" s="4">
        <v>3</v>
      </c>
      <c r="B9" s="5"/>
      <c r="C9" s="5" t="s">
        <v>16</v>
      </c>
      <c r="D9" s="4" t="s">
        <v>15</v>
      </c>
      <c r="E9" s="6">
        <v>20</v>
      </c>
      <c r="F9" s="7">
        <v>0</v>
      </c>
      <c r="G9" s="8">
        <f>F9*E9</f>
        <v>0</v>
      </c>
      <c r="H9" s="2"/>
      <c r="I9" s="2"/>
    </row>
    <row r="10" spans="1:11" ht="15" x14ac:dyDescent="0.2">
      <c r="A10" s="4">
        <v>4</v>
      </c>
      <c r="B10" s="5"/>
      <c r="C10" s="5" t="s">
        <v>17</v>
      </c>
      <c r="D10" s="4" t="s">
        <v>13</v>
      </c>
      <c r="E10" s="6">
        <v>33</v>
      </c>
      <c r="F10" s="7">
        <v>0</v>
      </c>
      <c r="G10" s="8">
        <f>F10*E10</f>
        <v>0</v>
      </c>
      <c r="H10" s="2"/>
      <c r="I10" s="2"/>
    </row>
    <row r="11" spans="1:11" ht="15" x14ac:dyDescent="0.2">
      <c r="A11" s="9"/>
      <c r="B11" s="9"/>
      <c r="C11" s="9" t="s">
        <v>94</v>
      </c>
      <c r="D11" s="9"/>
      <c r="E11" s="9"/>
      <c r="F11" s="9"/>
      <c r="G11" s="9"/>
      <c r="H11" s="2"/>
      <c r="I11" s="2"/>
    </row>
    <row r="12" spans="1:11" ht="15" x14ac:dyDescent="0.2">
      <c r="A12" s="10"/>
      <c r="B12" s="10" t="s">
        <v>18</v>
      </c>
      <c r="C12" s="35" t="s">
        <v>11</v>
      </c>
      <c r="D12" s="25"/>
      <c r="E12" s="25"/>
      <c r="F12" s="25"/>
      <c r="G12" s="11">
        <f>SUM(G7:G10)</f>
        <v>0</v>
      </c>
      <c r="H12" s="2"/>
      <c r="I12" s="2"/>
      <c r="J12" s="2"/>
      <c r="K12" s="2"/>
    </row>
    <row r="13" spans="1:11" ht="15" x14ac:dyDescent="0.2">
      <c r="A13" s="33"/>
      <c r="B13" s="33"/>
      <c r="C13" s="34" t="s">
        <v>19</v>
      </c>
      <c r="D13" s="34"/>
      <c r="E13" s="34"/>
      <c r="F13" s="34"/>
      <c r="G13" s="34"/>
      <c r="H13" s="2"/>
      <c r="I13" s="2"/>
      <c r="J13" s="2"/>
      <c r="K13" s="2"/>
    </row>
    <row r="14" spans="1:11" ht="15" x14ac:dyDescent="0.2">
      <c r="A14" s="4">
        <v>5</v>
      </c>
      <c r="B14" s="5"/>
      <c r="C14" s="5" t="s">
        <v>20</v>
      </c>
      <c r="D14" s="4" t="s">
        <v>15</v>
      </c>
      <c r="E14" s="6">
        <v>3</v>
      </c>
      <c r="F14" s="7">
        <v>0</v>
      </c>
      <c r="G14" s="8">
        <f>F14*E14</f>
        <v>0</v>
      </c>
      <c r="H14" s="2"/>
      <c r="I14" s="2"/>
    </row>
    <row r="15" spans="1:11" ht="15" x14ac:dyDescent="0.2">
      <c r="A15" s="4"/>
      <c r="B15" s="5"/>
      <c r="C15" s="19" t="s">
        <v>95</v>
      </c>
      <c r="D15" s="4"/>
      <c r="E15" s="6"/>
      <c r="F15" s="7"/>
      <c r="G15" s="8"/>
      <c r="H15" s="2"/>
      <c r="I15" s="2"/>
    </row>
    <row r="16" spans="1:11" ht="15" x14ac:dyDescent="0.2">
      <c r="A16" s="10"/>
      <c r="B16" s="10" t="s">
        <v>18</v>
      </c>
      <c r="C16" s="35" t="s">
        <v>19</v>
      </c>
      <c r="D16" s="25"/>
      <c r="E16" s="25"/>
      <c r="F16" s="25"/>
      <c r="G16" s="11">
        <f>SUM(G14:G14)</f>
        <v>0</v>
      </c>
      <c r="H16" s="2"/>
      <c r="I16" s="2"/>
      <c r="J16" s="2"/>
      <c r="K16" s="2"/>
    </row>
    <row r="17" spans="1:11" ht="15" x14ac:dyDescent="0.2">
      <c r="A17" s="33"/>
      <c r="B17" s="33"/>
      <c r="C17" s="34" t="s">
        <v>21</v>
      </c>
      <c r="D17" s="34"/>
      <c r="E17" s="34"/>
      <c r="F17" s="34"/>
      <c r="G17" s="34"/>
      <c r="H17" s="2"/>
      <c r="I17" s="2"/>
      <c r="J17" s="2"/>
      <c r="K17" s="2"/>
    </row>
    <row r="18" spans="1:11" ht="15" x14ac:dyDescent="0.2">
      <c r="A18" s="4">
        <v>6</v>
      </c>
      <c r="B18" s="5"/>
      <c r="C18" s="5" t="s">
        <v>22</v>
      </c>
      <c r="D18" s="4" t="s">
        <v>15</v>
      </c>
      <c r="E18" s="6">
        <v>48</v>
      </c>
      <c r="F18" s="7">
        <v>0</v>
      </c>
      <c r="G18" s="8">
        <f>F18*E18</f>
        <v>0</v>
      </c>
      <c r="H18" s="2"/>
      <c r="I18" s="2"/>
    </row>
    <row r="19" spans="1:11" ht="21" x14ac:dyDescent="0.2">
      <c r="A19" s="4">
        <v>7</v>
      </c>
      <c r="B19" s="5"/>
      <c r="C19" s="5" t="s">
        <v>23</v>
      </c>
      <c r="D19" s="4" t="s">
        <v>15</v>
      </c>
      <c r="E19" s="6">
        <v>4</v>
      </c>
      <c r="F19" s="7">
        <v>0</v>
      </c>
      <c r="G19" s="8">
        <f>F19*E19</f>
        <v>0</v>
      </c>
      <c r="H19" s="2"/>
      <c r="I19" s="2"/>
    </row>
    <row r="20" spans="1:11" ht="21" x14ac:dyDescent="0.2">
      <c r="A20" s="4">
        <v>8</v>
      </c>
      <c r="B20" s="5"/>
      <c r="C20" s="5" t="s">
        <v>24</v>
      </c>
      <c r="D20" s="4" t="s">
        <v>15</v>
      </c>
      <c r="E20" s="6">
        <v>5</v>
      </c>
      <c r="F20" s="7">
        <v>0</v>
      </c>
      <c r="G20" s="8">
        <f>F20*E20</f>
        <v>0</v>
      </c>
      <c r="H20" s="2"/>
      <c r="I20" s="2"/>
    </row>
    <row r="21" spans="1:11" ht="15" x14ac:dyDescent="0.2">
      <c r="A21" s="4">
        <v>9</v>
      </c>
      <c r="B21" s="5"/>
      <c r="C21" s="5" t="s">
        <v>25</v>
      </c>
      <c r="D21" s="4" t="s">
        <v>15</v>
      </c>
      <c r="E21" s="6">
        <v>28</v>
      </c>
      <c r="F21" s="7">
        <v>0</v>
      </c>
      <c r="G21" s="8">
        <f>F21*E21</f>
        <v>0</v>
      </c>
      <c r="H21" s="2"/>
      <c r="I21" s="2"/>
    </row>
    <row r="22" spans="1:11" ht="15" x14ac:dyDescent="0.2">
      <c r="A22" s="4">
        <v>10</v>
      </c>
      <c r="B22" s="5"/>
      <c r="C22" s="5" t="s">
        <v>26</v>
      </c>
      <c r="D22" s="4" t="s">
        <v>15</v>
      </c>
      <c r="E22" s="6">
        <v>7</v>
      </c>
      <c r="F22" s="7">
        <v>0</v>
      </c>
      <c r="G22" s="8">
        <f>F22*E22</f>
        <v>0</v>
      </c>
      <c r="H22" s="2"/>
      <c r="I22" s="2"/>
    </row>
    <row r="23" spans="1:11" ht="15" x14ac:dyDescent="0.2">
      <c r="A23" s="10"/>
      <c r="B23" s="10" t="s">
        <v>18</v>
      </c>
      <c r="C23" s="35" t="s">
        <v>21</v>
      </c>
      <c r="D23" s="25"/>
      <c r="E23" s="25"/>
      <c r="F23" s="25"/>
      <c r="G23" s="11">
        <f>SUM(G18:G22)</f>
        <v>0</v>
      </c>
      <c r="H23" s="2"/>
      <c r="I23" s="2"/>
      <c r="J23" s="2"/>
      <c r="K23" s="2"/>
    </row>
    <row r="24" spans="1:11" ht="15" x14ac:dyDescent="0.2">
      <c r="A24" s="33"/>
      <c r="B24" s="33"/>
      <c r="C24" s="34" t="s">
        <v>27</v>
      </c>
      <c r="D24" s="34"/>
      <c r="E24" s="34"/>
      <c r="F24" s="34"/>
      <c r="G24" s="34"/>
      <c r="H24" s="2"/>
      <c r="I24" s="2"/>
      <c r="J24" s="2"/>
      <c r="K24" s="2"/>
    </row>
    <row r="25" spans="1:11" ht="15" x14ac:dyDescent="0.2">
      <c r="A25" s="4">
        <v>11</v>
      </c>
      <c r="B25" s="5"/>
      <c r="C25" s="5" t="s">
        <v>28</v>
      </c>
      <c r="D25" s="4" t="s">
        <v>29</v>
      </c>
      <c r="E25" s="6">
        <v>25</v>
      </c>
      <c r="F25" s="7">
        <v>0</v>
      </c>
      <c r="G25" s="8">
        <f t="shared" ref="G25:G30" si="0">F25*E25</f>
        <v>0</v>
      </c>
      <c r="H25" s="2"/>
      <c r="I25" s="2"/>
    </row>
    <row r="26" spans="1:11" ht="15" x14ac:dyDescent="0.2">
      <c r="A26" s="4">
        <v>12</v>
      </c>
      <c r="B26" s="5"/>
      <c r="C26" s="5" t="s">
        <v>30</v>
      </c>
      <c r="D26" s="4" t="s">
        <v>29</v>
      </c>
      <c r="E26" s="6">
        <v>25</v>
      </c>
      <c r="F26" s="7">
        <v>0</v>
      </c>
      <c r="G26" s="8">
        <f t="shared" si="0"/>
        <v>0</v>
      </c>
      <c r="H26" s="2"/>
      <c r="I26" s="2"/>
    </row>
    <row r="27" spans="1:11" ht="15" x14ac:dyDescent="0.2">
      <c r="A27" s="4">
        <v>13</v>
      </c>
      <c r="B27" s="5"/>
      <c r="C27" s="5" t="s">
        <v>31</v>
      </c>
      <c r="D27" s="4" t="s">
        <v>29</v>
      </c>
      <c r="E27" s="6">
        <v>350</v>
      </c>
      <c r="F27" s="7">
        <v>0</v>
      </c>
      <c r="G27" s="8">
        <f t="shared" si="0"/>
        <v>0</v>
      </c>
      <c r="H27" s="2"/>
      <c r="I27" s="2"/>
    </row>
    <row r="28" spans="1:11" ht="15" x14ac:dyDescent="0.2">
      <c r="A28" s="4">
        <v>14</v>
      </c>
      <c r="B28" s="5"/>
      <c r="C28" s="5" t="s">
        <v>32</v>
      </c>
      <c r="D28" s="4" t="s">
        <v>29</v>
      </c>
      <c r="E28" s="6">
        <v>300</v>
      </c>
      <c r="F28" s="7">
        <v>0</v>
      </c>
      <c r="G28" s="8">
        <f t="shared" si="0"/>
        <v>0</v>
      </c>
      <c r="H28" s="2"/>
      <c r="I28" s="2"/>
    </row>
    <row r="29" spans="1:11" ht="15" x14ac:dyDescent="0.2">
      <c r="A29" s="4">
        <v>15</v>
      </c>
      <c r="B29" s="5"/>
      <c r="C29" s="5" t="s">
        <v>33</v>
      </c>
      <c r="D29" s="4" t="s">
        <v>29</v>
      </c>
      <c r="E29" s="6">
        <v>100</v>
      </c>
      <c r="F29" s="7">
        <v>0</v>
      </c>
      <c r="G29" s="8">
        <f t="shared" si="0"/>
        <v>0</v>
      </c>
      <c r="H29" s="2"/>
      <c r="I29" s="2"/>
    </row>
    <row r="30" spans="1:11" ht="15" x14ac:dyDescent="0.2">
      <c r="A30" s="4">
        <v>16</v>
      </c>
      <c r="B30" s="5"/>
      <c r="C30" s="5" t="s">
        <v>34</v>
      </c>
      <c r="D30" s="4" t="s">
        <v>29</v>
      </c>
      <c r="E30" s="6">
        <v>25</v>
      </c>
      <c r="F30" s="7">
        <v>0</v>
      </c>
      <c r="G30" s="8">
        <f t="shared" si="0"/>
        <v>0</v>
      </c>
      <c r="H30" s="2"/>
      <c r="I30" s="2"/>
    </row>
    <row r="31" spans="1:11" ht="15" x14ac:dyDescent="0.2">
      <c r="A31" s="10"/>
      <c r="B31" s="10" t="s">
        <v>18</v>
      </c>
      <c r="C31" s="35" t="s">
        <v>27</v>
      </c>
      <c r="D31" s="25"/>
      <c r="E31" s="25"/>
      <c r="F31" s="25"/>
      <c r="G31" s="11">
        <f>SUM(G25:G30)</f>
        <v>0</v>
      </c>
      <c r="H31" s="2"/>
      <c r="I31" s="2"/>
      <c r="J31" s="2"/>
      <c r="K31" s="2"/>
    </row>
    <row r="32" spans="1:11" ht="15" x14ac:dyDescent="0.2">
      <c r="A32" s="33"/>
      <c r="B32" s="33"/>
      <c r="C32" s="34" t="s">
        <v>35</v>
      </c>
      <c r="D32" s="34"/>
      <c r="E32" s="34"/>
      <c r="F32" s="34"/>
      <c r="G32" s="34"/>
      <c r="H32" s="2"/>
      <c r="I32" s="2"/>
      <c r="J32" s="2"/>
      <c r="K32" s="2"/>
    </row>
    <row r="33" spans="1:11" ht="15" x14ac:dyDescent="0.2">
      <c r="A33" s="4">
        <v>17</v>
      </c>
      <c r="B33" s="5"/>
      <c r="C33" s="5" t="s">
        <v>36</v>
      </c>
      <c r="D33" s="4" t="s">
        <v>15</v>
      </c>
      <c r="E33" s="6">
        <v>4</v>
      </c>
      <c r="F33" s="7">
        <v>0</v>
      </c>
      <c r="G33" s="8">
        <f t="shared" ref="G33:G38" si="1">F33*E33</f>
        <v>0</v>
      </c>
      <c r="H33" s="2"/>
      <c r="I33" s="2"/>
    </row>
    <row r="34" spans="1:11" ht="15" x14ac:dyDescent="0.2">
      <c r="A34" s="4">
        <v>18</v>
      </c>
      <c r="B34" s="5"/>
      <c r="C34" s="5" t="s">
        <v>37</v>
      </c>
      <c r="D34" s="4" t="s">
        <v>15</v>
      </c>
      <c r="E34" s="6">
        <v>4</v>
      </c>
      <c r="F34" s="7">
        <v>0</v>
      </c>
      <c r="G34" s="8">
        <f t="shared" si="1"/>
        <v>0</v>
      </c>
      <c r="H34" s="2"/>
      <c r="I34" s="2"/>
    </row>
    <row r="35" spans="1:11" ht="15" x14ac:dyDescent="0.2">
      <c r="A35" s="4">
        <v>19</v>
      </c>
      <c r="B35" s="5"/>
      <c r="C35" s="5" t="s">
        <v>38</v>
      </c>
      <c r="D35" s="4" t="s">
        <v>15</v>
      </c>
      <c r="E35" s="6">
        <v>2</v>
      </c>
      <c r="F35" s="7">
        <v>0</v>
      </c>
      <c r="G35" s="8">
        <f t="shared" si="1"/>
        <v>0</v>
      </c>
      <c r="H35" s="2"/>
      <c r="I35" s="2"/>
    </row>
    <row r="36" spans="1:11" ht="15" x14ac:dyDescent="0.2">
      <c r="A36" s="4">
        <v>20</v>
      </c>
      <c r="B36" s="5"/>
      <c r="C36" s="5" t="s">
        <v>39</v>
      </c>
      <c r="D36" s="4" t="s">
        <v>15</v>
      </c>
      <c r="E36" s="6">
        <v>12</v>
      </c>
      <c r="F36" s="7">
        <v>0</v>
      </c>
      <c r="G36" s="8">
        <f t="shared" si="1"/>
        <v>0</v>
      </c>
      <c r="H36" s="2"/>
      <c r="I36" s="2"/>
    </row>
    <row r="37" spans="1:11" ht="15" x14ac:dyDescent="0.2">
      <c r="A37" s="4">
        <v>21</v>
      </c>
      <c r="B37" s="5"/>
      <c r="C37" s="5" t="s">
        <v>40</v>
      </c>
      <c r="D37" s="4" t="s">
        <v>15</v>
      </c>
      <c r="E37" s="6">
        <v>5</v>
      </c>
      <c r="F37" s="7">
        <v>0</v>
      </c>
      <c r="G37" s="8">
        <f t="shared" si="1"/>
        <v>0</v>
      </c>
      <c r="H37" s="2"/>
      <c r="I37" s="2"/>
    </row>
    <row r="38" spans="1:11" ht="15" x14ac:dyDescent="0.2">
      <c r="A38" s="4">
        <v>22</v>
      </c>
      <c r="B38" s="5"/>
      <c r="C38" s="5" t="s">
        <v>41</v>
      </c>
      <c r="D38" s="4" t="s">
        <v>15</v>
      </c>
      <c r="E38" s="6">
        <v>1</v>
      </c>
      <c r="F38" s="7">
        <v>0</v>
      </c>
      <c r="G38" s="8">
        <f t="shared" si="1"/>
        <v>0</v>
      </c>
      <c r="H38" s="2"/>
      <c r="I38" s="2"/>
    </row>
    <row r="39" spans="1:11" ht="15" x14ac:dyDescent="0.2">
      <c r="A39" s="10"/>
      <c r="B39" s="10" t="s">
        <v>18</v>
      </c>
      <c r="C39" s="35" t="s">
        <v>35</v>
      </c>
      <c r="D39" s="25"/>
      <c r="E39" s="25"/>
      <c r="F39" s="25"/>
      <c r="G39" s="11">
        <f>SUM(G33:G38)</f>
        <v>0</v>
      </c>
      <c r="H39" s="2"/>
      <c r="I39" s="2"/>
      <c r="J39" s="2"/>
      <c r="K39" s="2"/>
    </row>
    <row r="40" spans="1:11" ht="15" x14ac:dyDescent="0.2">
      <c r="A40" s="33"/>
      <c r="B40" s="33"/>
      <c r="C40" s="34" t="s">
        <v>42</v>
      </c>
      <c r="D40" s="34"/>
      <c r="E40" s="34"/>
      <c r="F40" s="34"/>
      <c r="G40" s="34"/>
      <c r="H40" s="2"/>
      <c r="I40" s="2"/>
      <c r="J40" s="2"/>
      <c r="K40" s="2"/>
    </row>
    <row r="41" spans="1:11" ht="15" x14ac:dyDescent="0.2">
      <c r="A41" s="4">
        <v>23</v>
      </c>
      <c r="B41" s="5"/>
      <c r="C41" s="5" t="s">
        <v>43</v>
      </c>
      <c r="D41" s="4" t="s">
        <v>15</v>
      </c>
      <c r="E41" s="6">
        <v>7</v>
      </c>
      <c r="F41" s="7">
        <v>0</v>
      </c>
      <c r="G41" s="8">
        <f>F41*E41</f>
        <v>0</v>
      </c>
      <c r="H41" s="2"/>
      <c r="I41" s="2"/>
    </row>
    <row r="42" spans="1:11" ht="15" x14ac:dyDescent="0.2">
      <c r="A42" s="9"/>
      <c r="B42" s="9"/>
      <c r="C42" s="9" t="s">
        <v>44</v>
      </c>
      <c r="D42" s="9"/>
      <c r="E42" s="9"/>
      <c r="F42" s="9"/>
      <c r="G42" s="9"/>
      <c r="H42" s="2"/>
      <c r="I42" s="2"/>
    </row>
    <row r="43" spans="1:11" ht="15" x14ac:dyDescent="0.2">
      <c r="A43" s="4">
        <v>24</v>
      </c>
      <c r="B43" s="5"/>
      <c r="C43" s="5" t="s">
        <v>45</v>
      </c>
      <c r="D43" s="4" t="s">
        <v>15</v>
      </c>
      <c r="E43" s="6">
        <v>33</v>
      </c>
      <c r="F43" s="7">
        <v>0</v>
      </c>
      <c r="G43" s="8">
        <f>F43*E43</f>
        <v>0</v>
      </c>
      <c r="H43" s="2"/>
      <c r="I43" s="2"/>
    </row>
    <row r="44" spans="1:11" ht="15" x14ac:dyDescent="0.2">
      <c r="A44" s="4">
        <v>25</v>
      </c>
      <c r="B44" s="5"/>
      <c r="C44" s="5" t="s">
        <v>46</v>
      </c>
      <c r="D44" s="4" t="s">
        <v>15</v>
      </c>
      <c r="E44" s="6">
        <v>4</v>
      </c>
      <c r="F44" s="7">
        <v>0</v>
      </c>
      <c r="G44" s="8">
        <f>F44*E44</f>
        <v>0</v>
      </c>
      <c r="H44" s="2"/>
      <c r="I44" s="2"/>
    </row>
    <row r="45" spans="1:11" ht="15" x14ac:dyDescent="0.2">
      <c r="A45" s="10"/>
      <c r="B45" s="10" t="s">
        <v>18</v>
      </c>
      <c r="C45" s="35" t="s">
        <v>42</v>
      </c>
      <c r="D45" s="25"/>
      <c r="E45" s="25"/>
      <c r="F45" s="25"/>
      <c r="G45" s="11">
        <f>SUM(G41:G44)</f>
        <v>0</v>
      </c>
      <c r="H45" s="2"/>
      <c r="I45" s="2"/>
      <c r="J45" s="2"/>
      <c r="K45" s="2"/>
    </row>
    <row r="46" spans="1:11" ht="15" x14ac:dyDescent="0.2">
      <c r="A46" s="12"/>
      <c r="B46" s="12" t="s">
        <v>18</v>
      </c>
      <c r="C46" s="32" t="s">
        <v>3</v>
      </c>
      <c r="D46" s="25"/>
      <c r="E46" s="25"/>
      <c r="F46" s="25"/>
      <c r="G46" s="13">
        <f>+G12+G16+G23+G31+G39+G45</f>
        <v>0</v>
      </c>
      <c r="H46" s="2"/>
      <c r="I46" s="2"/>
      <c r="J46" s="2"/>
      <c r="K46" s="2"/>
    </row>
    <row r="47" spans="1:11" ht="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" x14ac:dyDescent="0.2">
      <c r="A48" s="36"/>
      <c r="B48" s="37"/>
      <c r="C48" s="37" t="s">
        <v>47</v>
      </c>
      <c r="D48" s="37"/>
      <c r="E48" s="37"/>
      <c r="F48" s="37"/>
      <c r="G48" s="38"/>
      <c r="H48" s="2"/>
      <c r="I48" s="2"/>
      <c r="J48" s="2"/>
      <c r="K48" s="2"/>
    </row>
    <row r="49" spans="1:11" ht="15" x14ac:dyDescent="0.2">
      <c r="A49" s="3" t="s">
        <v>4</v>
      </c>
      <c r="B49" s="3" t="s">
        <v>5</v>
      </c>
      <c r="C49" s="3" t="s">
        <v>6</v>
      </c>
      <c r="D49" s="3" t="s">
        <v>7</v>
      </c>
      <c r="E49" s="3" t="s">
        <v>8</v>
      </c>
      <c r="F49" s="3" t="s">
        <v>9</v>
      </c>
      <c r="G49" s="3" t="s">
        <v>10</v>
      </c>
      <c r="H49" s="2"/>
      <c r="I49" s="2"/>
      <c r="J49" s="2"/>
      <c r="K49" s="2"/>
    </row>
    <row r="50" spans="1:11" ht="15" x14ac:dyDescent="0.2">
      <c r="A50" s="33"/>
      <c r="B50" s="33"/>
      <c r="C50" s="34" t="s">
        <v>48</v>
      </c>
      <c r="D50" s="34"/>
      <c r="E50" s="34"/>
      <c r="F50" s="34"/>
      <c r="G50" s="34"/>
      <c r="H50" s="2"/>
      <c r="I50" s="2"/>
      <c r="J50" s="2"/>
      <c r="K50" s="2"/>
    </row>
    <row r="51" spans="1:11" ht="15" x14ac:dyDescent="0.2">
      <c r="A51" s="4">
        <v>26</v>
      </c>
      <c r="B51" s="5"/>
      <c r="C51" s="5" t="s">
        <v>49</v>
      </c>
      <c r="D51" s="4" t="s">
        <v>50</v>
      </c>
      <c r="E51" s="6">
        <v>6</v>
      </c>
      <c r="F51" s="7">
        <v>0</v>
      </c>
      <c r="G51" s="8">
        <f>F51*E51</f>
        <v>0</v>
      </c>
      <c r="H51" s="2"/>
      <c r="I51" s="2"/>
    </row>
    <row r="52" spans="1:11" ht="15" x14ac:dyDescent="0.2">
      <c r="A52" s="4">
        <v>27</v>
      </c>
      <c r="B52" s="5"/>
      <c r="C52" s="5" t="s">
        <v>97</v>
      </c>
      <c r="D52" s="4" t="s">
        <v>50</v>
      </c>
      <c r="E52" s="6">
        <v>83</v>
      </c>
      <c r="F52" s="7">
        <v>0</v>
      </c>
      <c r="G52" s="8">
        <f>F52*E52</f>
        <v>0</v>
      </c>
      <c r="H52" s="2"/>
      <c r="I52" s="2"/>
    </row>
    <row r="53" spans="1:11" ht="15" x14ac:dyDescent="0.2">
      <c r="A53" s="4">
        <v>28</v>
      </c>
      <c r="B53" s="5"/>
      <c r="C53" s="5" t="s">
        <v>51</v>
      </c>
      <c r="D53" s="4" t="s">
        <v>50</v>
      </c>
      <c r="E53" s="6">
        <v>4</v>
      </c>
      <c r="F53" s="7">
        <v>0</v>
      </c>
      <c r="G53" s="8">
        <f>F53*E53</f>
        <v>0</v>
      </c>
      <c r="H53" s="2"/>
      <c r="I53" s="2"/>
    </row>
    <row r="54" spans="1:11" ht="42" x14ac:dyDescent="0.2">
      <c r="A54" s="9"/>
      <c r="B54" s="9"/>
      <c r="C54" s="9" t="s">
        <v>52</v>
      </c>
      <c r="D54" s="9"/>
      <c r="E54" s="9"/>
      <c r="F54" s="9"/>
      <c r="G54" s="9"/>
      <c r="H54" s="2"/>
      <c r="I54" s="2"/>
    </row>
    <row r="55" spans="1:11" ht="15" x14ac:dyDescent="0.2">
      <c r="A55" s="4">
        <v>29</v>
      </c>
      <c r="B55" s="5"/>
      <c r="C55" s="5" t="s">
        <v>53</v>
      </c>
      <c r="D55" s="4" t="s">
        <v>50</v>
      </c>
      <c r="E55" s="6">
        <v>16</v>
      </c>
      <c r="F55" s="7">
        <v>0</v>
      </c>
      <c r="G55" s="8">
        <f t="shared" ref="G55:G62" si="2">F55*E55</f>
        <v>0</v>
      </c>
      <c r="H55" s="2"/>
      <c r="I55" s="2"/>
    </row>
    <row r="56" spans="1:11" ht="15" x14ac:dyDescent="0.2">
      <c r="A56" s="4">
        <v>30</v>
      </c>
      <c r="B56" s="5"/>
      <c r="C56" s="5" t="s">
        <v>54</v>
      </c>
      <c r="D56" s="4" t="s">
        <v>50</v>
      </c>
      <c r="E56" s="6">
        <v>3</v>
      </c>
      <c r="F56" s="7">
        <v>0</v>
      </c>
      <c r="G56" s="8">
        <f t="shared" si="2"/>
        <v>0</v>
      </c>
      <c r="H56" s="2"/>
      <c r="I56" s="2"/>
    </row>
    <row r="57" spans="1:11" ht="15" x14ac:dyDescent="0.2">
      <c r="A57" s="4">
        <v>31</v>
      </c>
      <c r="B57" s="5"/>
      <c r="C57" s="5" t="s">
        <v>55</v>
      </c>
      <c r="D57" s="4" t="s">
        <v>50</v>
      </c>
      <c r="E57" s="6">
        <v>2</v>
      </c>
      <c r="F57" s="7">
        <v>0</v>
      </c>
      <c r="G57" s="8">
        <f t="shared" si="2"/>
        <v>0</v>
      </c>
      <c r="H57" s="2"/>
      <c r="I57" s="2"/>
    </row>
    <row r="58" spans="1:11" ht="15" x14ac:dyDescent="0.2">
      <c r="A58" s="4">
        <v>32</v>
      </c>
      <c r="B58" s="5"/>
      <c r="C58" s="5" t="s">
        <v>56</v>
      </c>
      <c r="D58" s="4" t="s">
        <v>50</v>
      </c>
      <c r="E58" s="6">
        <v>2</v>
      </c>
      <c r="F58" s="7">
        <v>0</v>
      </c>
      <c r="G58" s="8">
        <f t="shared" si="2"/>
        <v>0</v>
      </c>
      <c r="H58" s="2"/>
      <c r="I58" s="2"/>
    </row>
    <row r="59" spans="1:11" ht="15" x14ac:dyDescent="0.2">
      <c r="A59" s="4">
        <v>33</v>
      </c>
      <c r="B59" s="5"/>
      <c r="C59" s="5" t="s">
        <v>96</v>
      </c>
      <c r="D59" s="4" t="s">
        <v>50</v>
      </c>
      <c r="E59" s="6">
        <v>8</v>
      </c>
      <c r="F59" s="7">
        <v>0</v>
      </c>
      <c r="G59" s="8">
        <f t="shared" si="2"/>
        <v>0</v>
      </c>
      <c r="H59" s="2"/>
      <c r="I59" s="2"/>
    </row>
    <row r="60" spans="1:11" ht="15" x14ac:dyDescent="0.2">
      <c r="A60" s="4">
        <v>34</v>
      </c>
      <c r="B60" s="5"/>
      <c r="C60" s="5" t="s">
        <v>57</v>
      </c>
      <c r="D60" s="4" t="s">
        <v>50</v>
      </c>
      <c r="E60" s="6">
        <v>8</v>
      </c>
      <c r="F60" s="7">
        <v>0</v>
      </c>
      <c r="G60" s="8">
        <f t="shared" si="2"/>
        <v>0</v>
      </c>
      <c r="H60" s="2"/>
      <c r="I60" s="2"/>
    </row>
    <row r="61" spans="1:11" ht="15" x14ac:dyDescent="0.2">
      <c r="A61" s="4">
        <v>35</v>
      </c>
      <c r="B61" s="5"/>
      <c r="C61" s="5" t="s">
        <v>58</v>
      </c>
      <c r="D61" s="4" t="s">
        <v>50</v>
      </c>
      <c r="E61" s="6">
        <v>6</v>
      </c>
      <c r="F61" s="7">
        <v>0</v>
      </c>
      <c r="G61" s="8">
        <f t="shared" si="2"/>
        <v>0</v>
      </c>
      <c r="H61" s="2"/>
      <c r="I61" s="2"/>
    </row>
    <row r="62" spans="1:11" ht="15" x14ac:dyDescent="0.2">
      <c r="A62" s="4">
        <v>36</v>
      </c>
      <c r="B62" s="5"/>
      <c r="C62" s="5" t="s">
        <v>59</v>
      </c>
      <c r="D62" s="4" t="s">
        <v>50</v>
      </c>
      <c r="E62" s="6">
        <v>3</v>
      </c>
      <c r="F62" s="7">
        <v>0</v>
      </c>
      <c r="G62" s="8">
        <f t="shared" si="2"/>
        <v>0</v>
      </c>
      <c r="H62" s="2"/>
      <c r="I62" s="2"/>
    </row>
    <row r="63" spans="1:11" ht="15" x14ac:dyDescent="0.2">
      <c r="A63" s="10"/>
      <c r="B63" s="10" t="s">
        <v>18</v>
      </c>
      <c r="C63" s="35" t="s">
        <v>48</v>
      </c>
      <c r="D63" s="25"/>
      <c r="E63" s="25"/>
      <c r="F63" s="25"/>
      <c r="G63" s="11">
        <f>SUM(G51:G62)</f>
        <v>0</v>
      </c>
      <c r="H63" s="2"/>
      <c r="I63" s="2"/>
      <c r="J63" s="2"/>
      <c r="K63" s="2"/>
    </row>
    <row r="64" spans="1:11" ht="15" x14ac:dyDescent="0.2">
      <c r="A64" s="33"/>
      <c r="B64" s="33"/>
      <c r="C64" s="34" t="s">
        <v>60</v>
      </c>
      <c r="D64" s="34"/>
      <c r="E64" s="34"/>
      <c r="F64" s="34"/>
      <c r="G64" s="34"/>
      <c r="H64" s="2"/>
      <c r="I64" s="2"/>
      <c r="J64" s="2"/>
      <c r="K64" s="2"/>
    </row>
    <row r="65" spans="1:9" ht="15" x14ac:dyDescent="0.2">
      <c r="A65" s="4">
        <v>37</v>
      </c>
      <c r="B65" s="5"/>
      <c r="C65" s="5" t="s">
        <v>61</v>
      </c>
      <c r="D65" s="4" t="s">
        <v>15</v>
      </c>
      <c r="E65" s="6">
        <v>4</v>
      </c>
      <c r="F65" s="7">
        <v>0</v>
      </c>
      <c r="G65" s="8">
        <f t="shared" ref="G65:G78" si="3">F65*E65</f>
        <v>0</v>
      </c>
      <c r="H65" s="2"/>
      <c r="I65" s="2"/>
    </row>
    <row r="66" spans="1:9" ht="15" x14ac:dyDescent="0.2">
      <c r="A66" s="4">
        <v>38</v>
      </c>
      <c r="B66" s="5" t="s">
        <v>62</v>
      </c>
      <c r="C66" s="5" t="s">
        <v>63</v>
      </c>
      <c r="D66" s="4" t="s">
        <v>15</v>
      </c>
      <c r="E66" s="6">
        <v>83</v>
      </c>
      <c r="F66" s="7">
        <v>0</v>
      </c>
      <c r="G66" s="8">
        <f t="shared" si="3"/>
        <v>0</v>
      </c>
      <c r="H66" s="2"/>
      <c r="I66" s="2"/>
    </row>
    <row r="67" spans="1:9" ht="15" x14ac:dyDescent="0.2">
      <c r="A67" s="4">
        <v>39</v>
      </c>
      <c r="B67" s="5"/>
      <c r="C67" s="5" t="s">
        <v>64</v>
      </c>
      <c r="D67" s="4" t="s">
        <v>15</v>
      </c>
      <c r="E67" s="6">
        <v>25</v>
      </c>
      <c r="F67" s="7">
        <v>0</v>
      </c>
      <c r="G67" s="8">
        <f t="shared" si="3"/>
        <v>0</v>
      </c>
      <c r="H67" s="2"/>
      <c r="I67" s="2"/>
    </row>
    <row r="68" spans="1:9" ht="15" x14ac:dyDescent="0.2">
      <c r="A68" s="4">
        <v>40</v>
      </c>
      <c r="B68" s="5"/>
      <c r="C68" s="5" t="s">
        <v>65</v>
      </c>
      <c r="D68" s="4" t="s">
        <v>15</v>
      </c>
      <c r="E68" s="6">
        <v>20</v>
      </c>
      <c r="F68" s="7">
        <v>0</v>
      </c>
      <c r="G68" s="8">
        <f t="shared" si="3"/>
        <v>0</v>
      </c>
      <c r="H68" s="2"/>
      <c r="I68" s="2"/>
    </row>
    <row r="69" spans="1:9" ht="15" x14ac:dyDescent="0.2">
      <c r="A69" s="4">
        <v>41</v>
      </c>
      <c r="B69" s="5"/>
      <c r="C69" s="5" t="s">
        <v>66</v>
      </c>
      <c r="D69" s="4" t="s">
        <v>50</v>
      </c>
      <c r="E69" s="6">
        <v>16</v>
      </c>
      <c r="F69" s="7">
        <v>0</v>
      </c>
      <c r="G69" s="8">
        <f t="shared" si="3"/>
        <v>0</v>
      </c>
      <c r="H69" s="2"/>
      <c r="I69" s="2"/>
    </row>
    <row r="70" spans="1:9" ht="15" x14ac:dyDescent="0.2">
      <c r="A70" s="4">
        <v>42</v>
      </c>
      <c r="B70" s="5"/>
      <c r="C70" s="5" t="s">
        <v>67</v>
      </c>
      <c r="D70" s="4" t="s">
        <v>15</v>
      </c>
      <c r="E70" s="6">
        <v>4</v>
      </c>
      <c r="F70" s="7">
        <v>0</v>
      </c>
      <c r="G70" s="8">
        <f t="shared" si="3"/>
        <v>0</v>
      </c>
      <c r="H70" s="2"/>
      <c r="I70" s="2"/>
    </row>
    <row r="71" spans="1:9" ht="15" x14ac:dyDescent="0.2">
      <c r="A71" s="4">
        <v>43</v>
      </c>
      <c r="B71" s="5" t="s">
        <v>68</v>
      </c>
      <c r="C71" s="5" t="s">
        <v>69</v>
      </c>
      <c r="D71" s="4" t="s">
        <v>15</v>
      </c>
      <c r="E71" s="6">
        <v>26</v>
      </c>
      <c r="F71" s="7">
        <v>0</v>
      </c>
      <c r="G71" s="8">
        <f t="shared" si="3"/>
        <v>0</v>
      </c>
      <c r="H71" s="2"/>
      <c r="I71" s="2"/>
    </row>
    <row r="72" spans="1:9" ht="15" x14ac:dyDescent="0.2">
      <c r="A72" s="4">
        <v>44</v>
      </c>
      <c r="B72" s="5" t="s">
        <v>70</v>
      </c>
      <c r="C72" s="5" t="s">
        <v>71</v>
      </c>
      <c r="D72" s="4" t="s">
        <v>15</v>
      </c>
      <c r="E72" s="6">
        <v>82</v>
      </c>
      <c r="F72" s="7">
        <v>0</v>
      </c>
      <c r="G72" s="8">
        <f t="shared" si="3"/>
        <v>0</v>
      </c>
      <c r="H72" s="2"/>
      <c r="I72" s="2"/>
    </row>
    <row r="73" spans="1:9" ht="15" x14ac:dyDescent="0.2">
      <c r="A73" s="4">
        <v>45</v>
      </c>
      <c r="B73" s="5" t="s">
        <v>72</v>
      </c>
      <c r="C73" s="5" t="s">
        <v>73</v>
      </c>
      <c r="D73" s="4" t="s">
        <v>15</v>
      </c>
      <c r="E73" s="6">
        <v>80</v>
      </c>
      <c r="F73" s="7">
        <v>0</v>
      </c>
      <c r="G73" s="8">
        <f t="shared" si="3"/>
        <v>0</v>
      </c>
      <c r="H73" s="2"/>
      <c r="I73" s="2"/>
    </row>
    <row r="74" spans="1:9" ht="15" x14ac:dyDescent="0.2">
      <c r="A74" s="4">
        <v>46</v>
      </c>
      <c r="B74" s="5" t="s">
        <v>74</v>
      </c>
      <c r="C74" s="5" t="s">
        <v>75</v>
      </c>
      <c r="D74" s="4" t="s">
        <v>15</v>
      </c>
      <c r="E74" s="6">
        <v>7</v>
      </c>
      <c r="F74" s="7">
        <v>0</v>
      </c>
      <c r="G74" s="8">
        <f t="shared" si="3"/>
        <v>0</v>
      </c>
      <c r="H74" s="2"/>
      <c r="I74" s="2"/>
    </row>
    <row r="75" spans="1:9" ht="15" x14ac:dyDescent="0.2">
      <c r="A75" s="4">
        <v>47</v>
      </c>
      <c r="B75" s="5" t="s">
        <v>72</v>
      </c>
      <c r="C75" s="5" t="s">
        <v>76</v>
      </c>
      <c r="D75" s="4" t="s">
        <v>15</v>
      </c>
      <c r="E75" s="6">
        <v>5</v>
      </c>
      <c r="F75" s="7">
        <v>0</v>
      </c>
      <c r="G75" s="8">
        <f t="shared" si="3"/>
        <v>0</v>
      </c>
      <c r="H75" s="2"/>
      <c r="I75" s="2"/>
    </row>
    <row r="76" spans="1:9" ht="15" x14ac:dyDescent="0.2">
      <c r="A76" s="4">
        <v>48</v>
      </c>
      <c r="B76" s="5" t="s">
        <v>77</v>
      </c>
      <c r="C76" s="5" t="s">
        <v>78</v>
      </c>
      <c r="D76" s="4" t="s">
        <v>29</v>
      </c>
      <c r="E76" s="6">
        <v>425</v>
      </c>
      <c r="F76" s="7">
        <v>0</v>
      </c>
      <c r="G76" s="8">
        <f t="shared" si="3"/>
        <v>0</v>
      </c>
      <c r="H76" s="2"/>
      <c r="I76" s="2"/>
    </row>
    <row r="77" spans="1:9" ht="15" x14ac:dyDescent="0.2">
      <c r="A77" s="4">
        <v>49</v>
      </c>
      <c r="B77" s="5" t="s">
        <v>79</v>
      </c>
      <c r="C77" s="5" t="s">
        <v>80</v>
      </c>
      <c r="D77" s="4" t="s">
        <v>29</v>
      </c>
      <c r="E77" s="6">
        <v>350</v>
      </c>
      <c r="F77" s="7">
        <v>0</v>
      </c>
      <c r="G77" s="8">
        <f t="shared" si="3"/>
        <v>0</v>
      </c>
      <c r="H77" s="2"/>
      <c r="I77" s="2"/>
    </row>
    <row r="78" spans="1:9" ht="15" x14ac:dyDescent="0.2">
      <c r="A78" s="4">
        <v>50</v>
      </c>
      <c r="B78" s="5" t="s">
        <v>81</v>
      </c>
      <c r="C78" s="5" t="s">
        <v>82</v>
      </c>
      <c r="D78" s="4" t="s">
        <v>15</v>
      </c>
      <c r="E78" s="6">
        <v>9</v>
      </c>
      <c r="F78" s="7">
        <v>0</v>
      </c>
      <c r="G78" s="8">
        <f t="shared" si="3"/>
        <v>0</v>
      </c>
      <c r="H78" s="2"/>
      <c r="I78" s="2"/>
    </row>
    <row r="79" spans="1:9" ht="15" x14ac:dyDescent="0.2">
      <c r="A79" s="9"/>
      <c r="B79" s="9"/>
      <c r="C79" s="9" t="s">
        <v>98</v>
      </c>
      <c r="D79" s="9"/>
      <c r="E79" s="9"/>
      <c r="F79" s="9"/>
      <c r="G79" s="9"/>
      <c r="H79" s="2"/>
      <c r="I79" s="2"/>
    </row>
    <row r="80" spans="1:9" ht="15" x14ac:dyDescent="0.2">
      <c r="A80" s="4">
        <v>51</v>
      </c>
      <c r="B80" s="5"/>
      <c r="C80" s="5" t="s">
        <v>83</v>
      </c>
      <c r="D80" s="4" t="s">
        <v>15</v>
      </c>
      <c r="E80" s="6">
        <v>24</v>
      </c>
      <c r="F80" s="7">
        <v>0</v>
      </c>
      <c r="G80" s="8">
        <f>F80*E80</f>
        <v>0</v>
      </c>
      <c r="H80" s="2"/>
      <c r="I80" s="2"/>
    </row>
    <row r="81" spans="1:11" ht="15" x14ac:dyDescent="0.2">
      <c r="A81" s="4">
        <v>52</v>
      </c>
      <c r="B81" s="5" t="s">
        <v>84</v>
      </c>
      <c r="C81" s="5" t="s">
        <v>85</v>
      </c>
      <c r="D81" s="4" t="s">
        <v>15</v>
      </c>
      <c r="E81" s="6">
        <v>55</v>
      </c>
      <c r="F81" s="7">
        <v>0</v>
      </c>
      <c r="G81" s="8">
        <f>F81*E81</f>
        <v>0</v>
      </c>
      <c r="H81" s="2"/>
      <c r="I81" s="2"/>
    </row>
    <row r="82" spans="1:11" ht="15" x14ac:dyDescent="0.2">
      <c r="A82" s="10"/>
      <c r="B82" s="10" t="s">
        <v>18</v>
      </c>
      <c r="C82" s="35" t="s">
        <v>60</v>
      </c>
      <c r="D82" s="25"/>
      <c r="E82" s="25"/>
      <c r="F82" s="25"/>
      <c r="G82" s="11">
        <f>SUM(G65:G81)</f>
        <v>0</v>
      </c>
      <c r="H82" s="2"/>
      <c r="I82" s="2"/>
      <c r="J82" s="2"/>
      <c r="K82" s="2"/>
    </row>
    <row r="83" spans="1:11" ht="15" x14ac:dyDescent="0.2">
      <c r="A83" s="33"/>
      <c r="B83" s="33"/>
      <c r="C83" s="34" t="s">
        <v>86</v>
      </c>
      <c r="D83" s="34"/>
      <c r="E83" s="34"/>
      <c r="F83" s="34"/>
      <c r="G83" s="34"/>
      <c r="H83" s="2"/>
      <c r="I83" s="2"/>
      <c r="J83" s="2"/>
      <c r="K83" s="2"/>
    </row>
    <row r="84" spans="1:11" ht="15" x14ac:dyDescent="0.2">
      <c r="A84" s="4">
        <v>53</v>
      </c>
      <c r="B84" s="5" t="s">
        <v>87</v>
      </c>
      <c r="C84" s="5" t="s">
        <v>88</v>
      </c>
      <c r="D84" s="4" t="s">
        <v>15</v>
      </c>
      <c r="E84" s="6">
        <v>113</v>
      </c>
      <c r="F84" s="7">
        <v>0</v>
      </c>
      <c r="G84" s="8">
        <f>F84*E84</f>
        <v>0</v>
      </c>
      <c r="H84" s="2"/>
      <c r="I84" s="2"/>
    </row>
    <row r="85" spans="1:11" ht="15" x14ac:dyDescent="0.2">
      <c r="A85" s="4">
        <v>54</v>
      </c>
      <c r="B85" s="5" t="s">
        <v>89</v>
      </c>
      <c r="C85" s="5" t="s">
        <v>99</v>
      </c>
      <c r="D85" s="4" t="s">
        <v>29</v>
      </c>
      <c r="E85" s="6">
        <v>350</v>
      </c>
      <c r="F85" s="7">
        <v>0</v>
      </c>
      <c r="G85" s="8">
        <f>F85*E85</f>
        <v>0</v>
      </c>
      <c r="H85" s="2"/>
      <c r="I85" s="2"/>
    </row>
    <row r="86" spans="1:11" ht="15" x14ac:dyDescent="0.2">
      <c r="A86" s="10"/>
      <c r="B86" s="10" t="s">
        <v>18</v>
      </c>
      <c r="C86" s="35" t="s">
        <v>86</v>
      </c>
      <c r="D86" s="25"/>
      <c r="E86" s="25"/>
      <c r="F86" s="25"/>
      <c r="G86" s="11">
        <f>SUM(G84:G85)</f>
        <v>0</v>
      </c>
      <c r="H86" s="2"/>
      <c r="I86" s="2"/>
      <c r="J86" s="2"/>
      <c r="K86" s="2"/>
    </row>
    <row r="87" spans="1:11" ht="15" x14ac:dyDescent="0.2">
      <c r="A87" s="12"/>
      <c r="B87" s="12" t="s">
        <v>18</v>
      </c>
      <c r="C87" s="32" t="s">
        <v>47</v>
      </c>
      <c r="D87" s="25"/>
      <c r="E87" s="25"/>
      <c r="F87" s="25"/>
      <c r="G87" s="13">
        <f>+G63+G82+G86</f>
        <v>0</v>
      </c>
      <c r="H87" s="2"/>
      <c r="I87" s="2"/>
      <c r="J87" s="2"/>
      <c r="K87" s="2"/>
    </row>
    <row r="88" spans="1:11" ht="15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</row>
    <row r="89" spans="1:11" ht="15" x14ac:dyDescent="0.2">
      <c r="A89" s="20" t="s">
        <v>90</v>
      </c>
      <c r="B89" s="20"/>
      <c r="C89" s="20"/>
      <c r="D89" s="20"/>
      <c r="E89" s="20"/>
      <c r="F89" s="20"/>
      <c r="G89" s="14">
        <f>+G46+G87</f>
        <v>0</v>
      </c>
      <c r="H89" s="2"/>
    </row>
  </sheetData>
  <mergeCells count="38">
    <mergeCell ref="A1:B1"/>
    <mergeCell ref="C1:G1"/>
    <mergeCell ref="A2:B2"/>
    <mergeCell ref="C2:G2"/>
    <mergeCell ref="A4:B4"/>
    <mergeCell ref="C4:G4"/>
    <mergeCell ref="C31:F31"/>
    <mergeCell ref="A6:B6"/>
    <mergeCell ref="C6:G6"/>
    <mergeCell ref="C12:F12"/>
    <mergeCell ref="A13:B13"/>
    <mergeCell ref="C13:G13"/>
    <mergeCell ref="C16:F16"/>
    <mergeCell ref="A17:B17"/>
    <mergeCell ref="C17:G17"/>
    <mergeCell ref="C23:F23"/>
    <mergeCell ref="A24:B24"/>
    <mergeCell ref="C24:G24"/>
    <mergeCell ref="C63:F63"/>
    <mergeCell ref="A32:B32"/>
    <mergeCell ref="C32:G32"/>
    <mergeCell ref="C39:F39"/>
    <mergeCell ref="A40:B40"/>
    <mergeCell ref="C40:G40"/>
    <mergeCell ref="C45:F45"/>
    <mergeCell ref="C46:F46"/>
    <mergeCell ref="A48:B48"/>
    <mergeCell ref="C48:G48"/>
    <mergeCell ref="A50:B50"/>
    <mergeCell ref="C50:G50"/>
    <mergeCell ref="C87:F87"/>
    <mergeCell ref="A89:F89"/>
    <mergeCell ref="A64:B64"/>
    <mergeCell ref="C64:G64"/>
    <mergeCell ref="C82:F82"/>
    <mergeCell ref="A83:B83"/>
    <mergeCell ref="C83:G83"/>
    <mergeCell ref="C86:F86"/>
  </mergeCells>
  <printOptions horizontalCentered="1"/>
  <pageMargins left="0.23622047244094502" right="0.23622047244094502" top="0.74803149606299202" bottom="0.74803149606299202" header="0.31496062992126" footer="0.31496062992126"/>
  <pageSetup paperSize="9" orientation="portrait" r:id="rId1"/>
  <headerFooter>
    <oddFooter>&amp;R&amp;"Arial,kurzíva"&amp;6&amp;D strana &amp;P / &amp;N&amp;CZpracováno v systému QComposer - www.PodporaObchodu.CZ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SUMARIZACE</vt:lpstr>
      <vt:lpstr>ELEKTROINSTALACE</vt:lpstr>
      <vt:lpstr>ELEKTROINSTALACE!Oblast_tisku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Qcomposer export c J.Ulman 2003"/&gt;</dc:title>
  <dc:creator>Zdeněk Illek</dc:creator>
  <cp:lastModifiedBy>Zdeněk Illek</cp:lastModifiedBy>
  <dcterms:created xsi:type="dcterms:W3CDTF">2023-05-11T10:28:41Z</dcterms:created>
  <dcterms:modified xsi:type="dcterms:W3CDTF">2023-06-20T08:56:27Z</dcterms:modified>
</cp:coreProperties>
</file>